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к заполнять" state="visible" r:id="rId4"/>
    <sheet sheetId="2" name="Столы" state="visible" r:id="rId5"/>
    <sheet sheetId="3" name="Брони" state="visible" r:id="rId6"/>
    <sheet sheetId="4" name="Пример — столы" state="visible" r:id="rId7"/>
    <sheet sheetId="5" name="Пример — брони" state="visible" r:id="rId8"/>
  </sheets>
  <definedNames>
    <definedName name="_xlnm.Print_Area" localSheetId="2">'Брони'!$A1:$L207</definedName>
    <definedName name="_xlnm.Print_Area" localSheetId="4">'Пример — брони'!$A1:$L207</definedName>
  </definedNames>
  <calcPr calcId="171027" fullCalcOnLoad="1"/>
</workbook>
</file>

<file path=xl/sharedStrings.xml><?xml version="1.0" encoding="utf-8"?>
<sst xmlns="http://schemas.openxmlformats.org/spreadsheetml/2006/main" count="111" uniqueCount="67">
  <si>
    <t>Как вести брони и рассадку</t>
  </si>
  <si>
    <t>1. Лист «Столы»: впишите все столы зала и сколько мест у каждого. Вместимость не знаете — оставьте пусто: проверка напишет «нужно уточнить», а не «подходит».</t>
  </si>
  <si>
    <t>2. Лист «Брони», сверху — общий резерв между посадками в минутах: сколько держать стол после ухода гостей по правилам вашего ресторана. 0 — тоже значение. Если для одной брони резерв другой — впишите его в её строке.</t>
  </si>
  <si>
    <t>3. Каждая бронь — строка: дата, условный код (без имён и телефонов гостей), стол, число гостей, начало и окончание. Если бронь заканчивается после полуночи — впишите дату окончания: сама таблица сутки не прибавляет.</t>
  </si>
  <si>
    <t>4. Статус из списка. «Отменена» и «не пришли» стол не занимают, но строка остаётся в истории.</t>
  </si>
  <si>
    <t>5. Колонка «Проверка» показывает: пересечение броней одного стола (с резервом), больше гостей, чем мест, неполные или неверные значения. Брони разных столов в одно время не конфликтуют. Брони, которые встык касаются друг друга без резерва, не пересекаются.</t>
  </si>
  <si>
    <t>6. Проверка — подсказка сотруднику, а не подтверждение гостю. Что делать при пересечении, решает администратор по правилам ресторана.</t>
  </si>
  <si>
    <t>7. Серые колонки «служебно» считают сами — их не меняйте. Добавлять брони можно в любые пустые строки до 207-й.</t>
  </si>
  <si>
    <t>kurer-msk.ru/biblioteka/ — бесплатный шаблон, без регистрации.</t>
  </si>
  <si>
    <t>Столы зала</t>
  </si>
  <si>
    <t>Стол и сколько мест. Пусто в «Мест» — вместимость неизвестна.</t>
  </si>
  <si>
    <t>Стол</t>
  </si>
  <si>
    <t>Мест</t>
  </si>
  <si>
    <t>Примечание: зона, можно ли сдвигать</t>
  </si>
  <si>
    <t>Брони смены</t>
  </si>
  <si>
    <t>Жёлтые клетки — ввод, серые считаются сами. Только условные коды броней, без контактов гостей.</t>
  </si>
  <si>
    <t>Общий резерв между посадками, мин</t>
  </si>
  <si>
    <t>сколько минут держать стол после ухода гостей, — по правилам вашего ресторана; 0 тоже значение. Пусто — проверка напишет «нужно уточнить резерв».</t>
  </si>
  <si>
    <t>Действующих броней</t>
  </si>
  <si>
    <t>Проверка — подсказка сотруднику, а не подтверждение гостю. Время пребывания и резерв — ваши значения, не норма.</t>
  </si>
  <si>
    <t>Требуют решения</t>
  </si>
  <si>
    <t>Дата</t>
  </si>
  <si>
    <t>Код брони</t>
  </si>
  <si>
    <t>Гостей</t>
  </si>
  <si>
    <t>Начало</t>
  </si>
  <si>
    <t>Окончание</t>
  </si>
  <si>
    <t>Дата окончания, если другая</t>
  </si>
  <si>
    <t>Резерв после, мин — если не общий</t>
  </si>
  <si>
    <t>Статус</t>
  </si>
  <si>
    <t>Следующий шаг</t>
  </si>
  <si>
    <t>Мест у стола</t>
  </si>
  <si>
    <t>Проверка</t>
  </si>
  <si>
    <t>служебно: активна</t>
  </si>
  <si>
    <t>служебно: начало, мин</t>
  </si>
  <si>
    <t>служебно: конец, мин</t>
  </si>
  <si>
    <t>служебно: резерв, мин</t>
  </si>
  <si>
    <t>служебно: занят до, мин</t>
  </si>
  <si>
    <t>служебно: пересечений</t>
  </si>
  <si>
    <t>служебно: занят прежней до</t>
  </si>
  <si>
    <t>служебно: следующая с</t>
  </si>
  <si>
    <t>служебно: требует решения</t>
  </si>
  <si>
    <t>Пример — столы, данные условные</t>
  </si>
  <si>
    <t>Ресторан вымышленный.</t>
  </si>
  <si>
    <t>T1</t>
  </si>
  <si>
    <t>зал</t>
  </si>
  <si>
    <t>T2</t>
  </si>
  <si>
    <t>у окна</t>
  </si>
  <si>
    <t>T3</t>
  </si>
  <si>
    <t>T4</t>
  </si>
  <si>
    <t>новый стол — вместимость не сообщили</t>
  </si>
  <si>
    <t>Пример — брони, данные условные</t>
  </si>
  <si>
    <t>Общий резерв 0 минут; у B1 — свой резерв 15 минут. Разбор — в PDF.</t>
  </si>
  <si>
    <t>B1</t>
  </si>
  <si>
    <t>подтверждена</t>
  </si>
  <si>
    <t/>
  </si>
  <si>
    <t>B2</t>
  </si>
  <si>
    <t>отменена</t>
  </si>
  <si>
    <t>гость перенёс на субботу</t>
  </si>
  <si>
    <t>B3</t>
  </si>
  <si>
    <t>предложить 19:45 или другой стол</t>
  </si>
  <si>
    <t>B4</t>
  </si>
  <si>
    <t>ожидается</t>
  </si>
  <si>
    <t>нужен стол на 3+</t>
  </si>
  <si>
    <t>B5</t>
  </si>
  <si>
    <t>B6</t>
  </si>
  <si>
    <t>узнать у администратора, сколько мест</t>
  </si>
  <si>
    <t>B7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</si>
</sst>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hh:mm"/>
  </numFmts>
  <fonts count="9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1"/>
      <name val="Arial"/>
    </font>
    <font>
      <color rgb="FF45554D"/>
      <sz val="10"/>
      <name val="Arial"/>
    </font>
    <font>
      <b/>
      <color rgb="FFFFFFFF"/>
      <sz val="10"/>
      <name val="Arial"/>
    </font>
    <font>
      <b/>
      <sz val="10"/>
      <name val="Arial"/>
    </font>
    <font>
      <sz val="10"/>
      <name val="Arial"/>
    </font>
    <font>
      <color rgb="FF5D6C64"/>
      <sz val="9"/>
      <name val="Arial"/>
    </font>
    <font>
      <color rgb="FF7A8780"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0F1B16"/>
      </patternFill>
    </fill>
    <fill>
      <patternFill patternType="solid">
        <fgColor rgb="FFFFFBEA"/>
      </patternFill>
    </fill>
    <fill>
      <patternFill patternType="solid">
        <fgColor rgb="FFF3F5F3"/>
      </patternFill>
    </fill>
    <fill>
      <patternFill patternType="solid">
        <fgColor rgb="FF5D6C64"/>
      </patternFill>
    </fill>
    <fill>
      <patternFill patternType="solid">
        <fgColor rgb="FFF7F8F7"/>
      </patternFill>
    </fill>
  </fills>
  <borders count="2">
    <border>
      <left/>
      <right/>
      <top/>
      <bottom/>
      <diagonal/>
    </border>
    <border>
      <left style="thin">
        <color rgb="FFC9D2CC"/>
      </left>
      <right style="thin">
        <color rgb="FFC9D2CC"/>
      </right>
      <top style="thin">
        <color rgb="FFC9D2CC"/>
      </top>
      <bottom style="thin">
        <color rgb="FFC9D2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5" fillId="3" borderId="1" xfId="0" applyFont="1" applyFill="1" applyBorder="1"/>
    <xf numFmtId="0" fontId="6" fillId="0" borderId="1" xfId="0" applyFont="1" applyBorder="1"/>
    <xf numFmtId="0" fontId="5" fillId="0" borderId="0" xfId="0" applyFont="1"/>
    <xf numFmtId="0" fontId="7" fillId="0" borderId="0" xfId="0" applyFont="1" applyAlignment="1">
      <alignment vertical="top" wrapText="1"/>
    </xf>
    <xf numFmtId="0" fontId="5" fillId="4" borderId="1" xfId="0" applyFont="1" applyFill="1" applyBorder="1"/>
    <xf numFmtId="0" fontId="4" fillId="5" borderId="1" xfId="0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5" fontId="6" fillId="0" borderId="1" xfId="0" applyNumberFormat="1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</cellXfs>
  <cellStyles count="1">
    <cellStyle name="Normal" xfId="0" builtinId="0"/>
  </cellStyles>
  <dxfs count="4">
    <dxf>
      <fill>
        <patternFill patternType="solid">
          <bgColor rgb="FFFFE3C4"/>
        </patternFill>
      </fill>
    </dxf>
    <dxf>
      <font>
        <color rgb="FF8A958F"/>
      </font>
    </dxf>
    <dxf>
      <fill>
        <patternFill patternType="solid">
          <bgColor rgb="FFFFE3C4"/>
        </patternFill>
      </fill>
    </dxf>
    <dxf>
      <font>
        <color rgb="FF8A958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1" spans="1:1" x14ac:dyDescent="0.25">
      <c r="A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0" customWidth="1"/>
    <col min="3" max="3" width="40" customWidth="1"/>
  </cols>
  <sheetData>
    <row r="1" spans="1:1" x14ac:dyDescent="0.25">
      <c r="A1" s="1" t="s">
        <v>9</v>
      </c>
    </row>
    <row r="2" spans="1:1" x14ac:dyDescent="0.25">
      <c r="A2" s="3" t="s">
        <v>10</v>
      </c>
    </row>
    <row r="4" spans="1:3" x14ac:dyDescent="0.25">
      <c r="A4" s="4" t="s">
        <v>11</v>
      </c>
      <c r="B4" s="4" t="s">
        <v>12</v>
      </c>
      <c r="C4" s="4" t="s">
        <v>13</v>
      </c>
    </row>
    <row r="5" spans="1:3" x14ac:dyDescent="0.25">
      <c r="A5" s="5"/>
      <c r="B5" s="5"/>
      <c r="C5" s="6"/>
    </row>
    <row r="6" spans="1:3" x14ac:dyDescent="0.25">
      <c r="A6" s="5"/>
      <c r="B6" s="5"/>
      <c r="C6" s="6"/>
    </row>
    <row r="7" spans="1:3" x14ac:dyDescent="0.25">
      <c r="A7" s="5"/>
      <c r="B7" s="5"/>
      <c r="C7" s="6"/>
    </row>
    <row r="8" spans="1:3" x14ac:dyDescent="0.25">
      <c r="A8" s="5"/>
      <c r="B8" s="5"/>
      <c r="C8" s="6"/>
    </row>
    <row r="9" spans="1:3" x14ac:dyDescent="0.25">
      <c r="A9" s="5"/>
      <c r="B9" s="5"/>
      <c r="C9" s="6"/>
    </row>
    <row r="10" spans="1:3" x14ac:dyDescent="0.25">
      <c r="A10" s="5"/>
      <c r="B10" s="5"/>
      <c r="C10" s="6"/>
    </row>
    <row r="11" spans="1:3" x14ac:dyDescent="0.25">
      <c r="A11" s="5"/>
      <c r="B11" s="5"/>
      <c r="C11" s="6"/>
    </row>
    <row r="12" spans="1:3" x14ac:dyDescent="0.25">
      <c r="A12" s="5"/>
      <c r="B12" s="5"/>
      <c r="C12" s="6"/>
    </row>
    <row r="13" spans="1:3" x14ac:dyDescent="0.25">
      <c r="A13" s="5"/>
      <c r="B13" s="5"/>
      <c r="C13" s="6"/>
    </row>
    <row r="14" spans="1:3" x14ac:dyDescent="0.25">
      <c r="A14" s="5"/>
      <c r="B14" s="5"/>
      <c r="C14" s="6"/>
    </row>
    <row r="15" spans="1:3" x14ac:dyDescent="0.25">
      <c r="A15" s="5"/>
      <c r="B15" s="5"/>
      <c r="C15" s="6"/>
    </row>
    <row r="16" spans="1:3" x14ac:dyDescent="0.25">
      <c r="A16" s="5"/>
      <c r="B16" s="5"/>
      <c r="C16" s="6"/>
    </row>
    <row r="17" spans="1:3" x14ac:dyDescent="0.25">
      <c r="A17" s="5"/>
      <c r="B17" s="5"/>
      <c r="C17" s="6"/>
    </row>
    <row r="18" spans="1:3" x14ac:dyDescent="0.25">
      <c r="A18" s="5"/>
      <c r="B18" s="5"/>
      <c r="C18" s="6"/>
    </row>
    <row r="19" spans="1:3" x14ac:dyDescent="0.25">
      <c r="A19" s="5"/>
      <c r="B19" s="5"/>
      <c r="C19" s="6"/>
    </row>
    <row r="20" spans="1:3" x14ac:dyDescent="0.25">
      <c r="A20" s="5"/>
      <c r="B20" s="5"/>
      <c r="C20" s="6"/>
    </row>
    <row r="21" spans="1:3" x14ac:dyDescent="0.25">
      <c r="A21" s="5"/>
      <c r="B21" s="5"/>
      <c r="C21" s="6"/>
    </row>
    <row r="22" spans="1:3" x14ac:dyDescent="0.25">
      <c r="A22" s="5"/>
      <c r="B22" s="5"/>
      <c r="C22" s="6"/>
    </row>
    <row r="23" spans="1:3" x14ac:dyDescent="0.25">
      <c r="A23" s="5"/>
      <c r="B23" s="5"/>
      <c r="C23" s="6"/>
    </row>
    <row r="24" spans="1:3" x14ac:dyDescent="0.25">
      <c r="A24" s="5"/>
      <c r="B24" s="5"/>
      <c r="C24" s="6"/>
    </row>
    <row r="25" spans="1:3" x14ac:dyDescent="0.25">
      <c r="A25" s="5"/>
      <c r="B25" s="5"/>
      <c r="C25" s="6"/>
    </row>
    <row r="26" spans="1:3" x14ac:dyDescent="0.25">
      <c r="A26" s="5"/>
      <c r="B26" s="5"/>
      <c r="C26" s="6"/>
    </row>
    <row r="27" spans="1:3" x14ac:dyDescent="0.25">
      <c r="A27" s="5"/>
      <c r="B27" s="5"/>
      <c r="C27" s="6"/>
    </row>
    <row r="28" spans="1:3" x14ac:dyDescent="0.25">
      <c r="A28" s="5"/>
      <c r="B28" s="5"/>
      <c r="C28" s="6"/>
    </row>
    <row r="29" spans="1:3" x14ac:dyDescent="0.25">
      <c r="A29" s="5"/>
      <c r="B29" s="5"/>
      <c r="C29" s="6"/>
    </row>
    <row r="30" spans="1:3" x14ac:dyDescent="0.25">
      <c r="A30" s="5"/>
      <c r="B30" s="5"/>
      <c r="C30" s="6"/>
    </row>
    <row r="31" spans="1:3" x14ac:dyDescent="0.25">
      <c r="A31" s="5"/>
      <c r="B31" s="5"/>
      <c r="C31" s="6"/>
    </row>
    <row r="32" spans="1:3" x14ac:dyDescent="0.25">
      <c r="A32" s="5"/>
      <c r="B32" s="5"/>
      <c r="C32" s="6"/>
    </row>
    <row r="33" spans="1:3" x14ac:dyDescent="0.25">
      <c r="A33" s="5"/>
      <c r="B33" s="5"/>
      <c r="C33" s="6"/>
    </row>
    <row r="34" spans="1:3" x14ac:dyDescent="0.25">
      <c r="A34" s="5"/>
      <c r="B34" s="5"/>
      <c r="C34" s="6"/>
    </row>
    <row r="35" spans="1:3" x14ac:dyDescent="0.25">
      <c r="A35" s="5"/>
      <c r="B35" s="5"/>
      <c r="C35" s="6"/>
    </row>
    <row r="36" spans="1:3" x14ac:dyDescent="0.25">
      <c r="A36" s="5"/>
      <c r="B36" s="5"/>
      <c r="C36" s="6"/>
    </row>
    <row r="37" spans="1:3" x14ac:dyDescent="0.25">
      <c r="A37" s="5"/>
      <c r="B37" s="5"/>
      <c r="C37" s="6"/>
    </row>
    <row r="38" spans="1:3" x14ac:dyDescent="0.25">
      <c r="A38" s="5"/>
      <c r="B38" s="5"/>
      <c r="C38" s="6"/>
    </row>
    <row r="39" spans="1:3" x14ac:dyDescent="0.25">
      <c r="A39" s="5"/>
      <c r="B39" s="5"/>
      <c r="C39" s="6"/>
    </row>
    <row r="40" spans="1:3" x14ac:dyDescent="0.25">
      <c r="A40" s="5"/>
      <c r="B40" s="5"/>
      <c r="C40" s="6"/>
    </row>
    <row r="41" spans="1:3" x14ac:dyDescent="0.25">
      <c r="A41" s="5"/>
      <c r="B41" s="5"/>
      <c r="C41" s="6"/>
    </row>
    <row r="42" spans="1:3" x14ac:dyDescent="0.25">
      <c r="A42" s="5"/>
      <c r="B42" s="5"/>
      <c r="C42" s="6"/>
    </row>
    <row r="43" spans="1:3" x14ac:dyDescent="0.25">
      <c r="A43" s="5"/>
      <c r="B43" s="5"/>
      <c r="C43" s="6"/>
    </row>
    <row r="44" spans="1:3" x14ac:dyDescent="0.25">
      <c r="A44" s="5"/>
      <c r="B44" s="5"/>
      <c r="C44" s="6"/>
    </row>
    <row r="45" spans="1:3" x14ac:dyDescent="0.25">
      <c r="A45" s="5"/>
      <c r="B45" s="5"/>
      <c r="C45" s="6"/>
    </row>
    <row r="46" spans="1:3" x14ac:dyDescent="0.25">
      <c r="A46" s="5"/>
      <c r="B46" s="5"/>
      <c r="C46" s="6"/>
    </row>
    <row r="47" spans="1:3" x14ac:dyDescent="0.25">
      <c r="A47" s="5"/>
      <c r="B47" s="5"/>
      <c r="C47" s="6"/>
    </row>
    <row r="48" spans="1:3" x14ac:dyDescent="0.25">
      <c r="A48" s="5"/>
      <c r="B48" s="5"/>
      <c r="C48" s="6"/>
    </row>
    <row r="49" spans="1:3" x14ac:dyDescent="0.25">
      <c r="A49" s="5"/>
      <c r="B49" s="5"/>
      <c r="C49" s="6"/>
    </row>
    <row r="50" spans="1:3" x14ac:dyDescent="0.25">
      <c r="A50" s="5"/>
      <c r="B50" s="5"/>
      <c r="C50" s="6"/>
    </row>
    <row r="51" spans="1:3" x14ac:dyDescent="0.25">
      <c r="A51" s="5"/>
      <c r="B51" s="5"/>
      <c r="C51" s="6"/>
    </row>
    <row r="52" spans="1:3" x14ac:dyDescent="0.25">
      <c r="A52" s="5"/>
      <c r="B52" s="5"/>
      <c r="C52" s="6"/>
    </row>
    <row r="53" spans="1:3" x14ac:dyDescent="0.25">
      <c r="A53" s="5"/>
      <c r="B53" s="5"/>
      <c r="C53" s="6"/>
    </row>
    <row r="54" spans="1:3" x14ac:dyDescent="0.25">
      <c r="A54" s="5"/>
      <c r="B54" s="5"/>
      <c r="C54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7"/>
  <sheetViews>
    <sheetView workbookViewId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10" customWidth="1"/>
    <col min="3" max="5" width="8" customWidth="1"/>
    <col min="6" max="6" width="10" customWidth="1"/>
    <col min="7" max="8" width="12" customWidth="1"/>
    <col min="9" max="9" width="14" customWidth="1"/>
    <col min="10" max="10" width="22" customWidth="1"/>
    <col min="12" max="12" width="46" customWidth="1"/>
    <col min="14" max="15" width="10" customWidth="1"/>
    <col min="17" max="20" width="10" customWidth="1"/>
  </cols>
  <sheetData>
    <row r="1" spans="1:1" x14ac:dyDescent="0.25">
      <c r="A1" s="1" t="s">
        <v>14</v>
      </c>
    </row>
    <row r="2" spans="1:1" x14ac:dyDescent="0.25">
      <c r="A2" s="3" t="s">
        <v>15</v>
      </c>
    </row>
    <row r="3" ht="30" customHeight="1" spans="1:10" x14ac:dyDescent="0.25">
      <c r="A3" s="7" t="s">
        <v>16</v>
      </c>
      <c r="B3" s="7"/>
      <c r="C3" s="7"/>
      <c r="D3" s="5"/>
      <c r="E3" s="8" t="s">
        <v>17</v>
      </c>
      <c r="F3" s="8"/>
      <c r="G3" s="8"/>
      <c r="H3" s="8"/>
      <c r="I3" s="8"/>
      <c r="J3" s="8"/>
    </row>
    <row r="4" spans="1:10" x14ac:dyDescent="0.25">
      <c r="A4" t="s">
        <v>18</v>
      </c>
      <c r="B4"/>
      <c r="C4"/>
      <c r="D4" s="9">
        <f>COUNTIF($M$8:$M$207,"да")</f>
      </c>
      <c r="E4" s="8" t="s">
        <v>19</v>
      </c>
      <c r="F4" s="8"/>
      <c r="G4" s="8"/>
      <c r="H4" s="8"/>
      <c r="I4" s="8"/>
      <c r="J4" s="8"/>
    </row>
    <row r="5" spans="1:10" x14ac:dyDescent="0.25">
      <c r="A5" t="s">
        <v>20</v>
      </c>
      <c r="B5"/>
      <c r="C5"/>
      <c r="D5" s="9">
        <f>COUNTIF($U$8:$U$207,"да")</f>
      </c>
      <c r="E5" s="8"/>
      <c r="F5" s="8"/>
      <c r="G5" s="8"/>
      <c r="H5" s="8"/>
      <c r="I5" s="8"/>
      <c r="J5" s="8"/>
    </row>
    <row r="7" ht="44" customHeight="1" spans="1:21" x14ac:dyDescent="0.25">
      <c r="A7" s="4" t="s">
        <v>21</v>
      </c>
      <c r="B7" s="4" t="s">
        <v>22</v>
      </c>
      <c r="C7" s="4" t="s">
        <v>11</v>
      </c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28</v>
      </c>
      <c r="J7" s="4" t="s">
        <v>29</v>
      </c>
      <c r="K7" s="4" t="s">
        <v>30</v>
      </c>
      <c r="L7" s="4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 s="10" t="s">
        <v>37</v>
      </c>
      <c r="S7" s="10" t="s">
        <v>38</v>
      </c>
      <c r="T7" s="10" t="s">
        <v>39</v>
      </c>
      <c r="U7" s="10" t="s">
        <v>40</v>
      </c>
    </row>
    <row r="8" spans="1:21" x14ac:dyDescent="0.25">
      <c r="A8" s="11"/>
      <c r="B8" s="12"/>
      <c r="C8" s="12"/>
      <c r="D8" s="12"/>
      <c r="E8" s="13"/>
      <c r="F8" s="13"/>
      <c r="G8" s="11"/>
      <c r="H8" s="12"/>
      <c r="I8" s="12"/>
      <c r="J8" s="12"/>
      <c r="K8" s="14">
        <f>IF(C8="","",IF(COUNTIF('Столы'!$A5:$A54,C8)=0,"нет в справочнике",IF(COUNTIFS('Столы'!$A5:$A54,C8,'Столы'!$B5:$B54,"&gt;0")=0,"не указано",VLOOKUP(C8,'Столы'!$A5:$B54,2,0))))</f>
      </c>
      <c r="L8" s="14">
        <f>IF(B8="","",IF(M8="нет","не занимает стол — статус «"&amp;I8&amp;"»",IF(OR(A8="",C8="",D8="",E8="",F8=""),"нужно уточнить: дата, стол, гости, начало и окончание",IF(OR(K8="нет в справочнике",K8="не указано"),"нужно уточнить вместимость стола "&amp;C8,IF(O8&lt;=N8,"окончание не позже начала — проверьте время или впишите дату окончания",IF(P8="","нужно уточнить резерв между посадками",IF(AND(D8&lt;=K8,R8=0),"ок: мест хватает, пересечений нет",TRIM(IF(D8&gt;K8,"гостей "&amp;D8&amp;" при "&amp;K8&amp;" местах — нужен другой стол. ","")&amp;IF(R8&gt;0,IF(AND(ISNUMBER(S8),S8&gt;N8),"пересечение "&amp;(MIN(S8,Q8)-N8)&amp;" мин: стол занят другой бронью до "&amp;INT(MOD(S8,1440)/60)&amp;":"&amp;TEXT(MOD(S8,60),"00")&amp;" (с резервом) — свободен не раньше этого времени",IF(AND(ISNUMBER(T8),T8&gt;0),"пересечение "&amp;(Q8-T8)&amp;" мин: следующая бронь с "&amp;INT(MOD(T8,1440)/60)&amp;":"&amp;TEXT(MOD(T8,60),"00")&amp;", а стол освободится (с резервом) в "&amp;INT(MOD(Q8,1440)/60)&amp;":"&amp;TEXT(MOD(Q8,60),"00"),"пересечение с другой бронью этого стола в то же время")),"")))))))))</f>
      </c>
      <c r="M8" s="15">
        <f>IF(B8="","",IF(OR(I8="отменена",I8="не пришли"),"нет","да"))</f>
      </c>
      <c r="N8" s="15">
        <f>IF(OR(A8="",E8=""),"",ROUND((A8+E8)*1440,0))</f>
      </c>
      <c r="O8" s="15">
        <f>IF(OR(A8="",F8=""),"",ROUND((IF(G8="",A8,G8)+F8)*1440,0))</f>
      </c>
      <c r="P8" s="15">
        <f>IF(H8&lt;&gt;"",H8,IF($D$3&lt;&gt;"",$D$3,""))</f>
      </c>
      <c r="Q8" s="15">
        <f>IF(OR(O8="",P8=""),"",O8+P8)</f>
      </c>
      <c r="R8" s="15">
        <f>IF(OR(M8&lt;&gt;"да",C8="",N8="",Q8="",O8&lt;=N8),"",COUNTIFS($C$8:$C$207,C8,$M$8:$M$207,"да",$N$8:$N$207,"&lt;"&amp;Q8,$Q$8:$Q$207,"&gt;"&amp;N8)-1)</f>
      </c>
      <c r="S8" s="15">
        <f>IF(OR(R8="",R8=0),"",MAXIFS($Q$8:$Q$207,$C$8:$C$207,C8,$M$8:$M$207,"да",$N$8:$N$207,"&lt;"&amp;N8,$Q$8:$Q$207,"&gt;"&amp;N8))</f>
      </c>
      <c r="T8" s="15">
        <f>IF(OR(R8="",R8=0),"",MINIFS($N$8:$N$207,$C$8:$C$207,C8,$M$8:$M$207,"да",$N$8:$N$207,"&gt;"&amp;N8,$N$8:$N$207,"&lt;"&amp;Q8))</f>
      </c>
      <c r="U8" s="15">
        <f>IF(OR(B8="",M8="нет"),"",IF(LEFT(L8,2)="ок","","да"))</f>
      </c>
    </row>
    <row r="9" spans="1:21" x14ac:dyDescent="0.25">
      <c r="A9" s="11"/>
      <c r="B9" s="12"/>
      <c r="C9" s="12"/>
      <c r="D9" s="12"/>
      <c r="E9" s="13"/>
      <c r="F9" s="13"/>
      <c r="G9" s="11"/>
      <c r="H9" s="12"/>
      <c r="I9" s="12"/>
      <c r="J9" s="12"/>
      <c r="K9" s="14">
        <f>IF(C9="","",IF(COUNTIF('Столы'!$A5:$A54,C9)=0,"нет в справочнике",IF(COUNTIFS('Столы'!$A5:$A54,C9,'Столы'!$B5:$B54,"&gt;0")=0,"не указано",VLOOKUP(C9,'Столы'!$A5:$B54,2,0))))</f>
      </c>
      <c r="L9" s="14">
        <f>IF(B9="","",IF(M9="нет","не занимает стол — статус «"&amp;I9&amp;"»",IF(OR(A9="",C9="",D9="",E9="",F9=""),"нужно уточнить: дата, стол, гости, начало и окончание",IF(OR(K9="нет в справочнике",K9="не указано"),"нужно уточнить вместимость стола "&amp;C9,IF(O9&lt;=N9,"окончание не позже начала — проверьте время или впишите дату окончания",IF(P9="","нужно уточнить резерв между посадками",IF(AND(D9&lt;=K9,R9=0),"ок: мест хватает, пересечений нет",TRIM(IF(D9&gt;K9,"гостей "&amp;D9&amp;" при "&amp;K9&amp;" местах — нужен другой стол. ","")&amp;IF(R9&gt;0,IF(AND(ISNUMBER(S9),S9&gt;N9),"пересечение "&amp;(MIN(S9,Q9)-N9)&amp;" мин: стол занят другой бронью до "&amp;INT(MOD(S9,1440)/60)&amp;":"&amp;TEXT(MOD(S9,60),"00")&amp;" (с резервом) — свободен не раньше этого времени",IF(AND(ISNUMBER(T9),T9&gt;0),"пересечение "&amp;(Q9-T9)&amp;" мин: следующая бронь с "&amp;INT(MOD(T9,1440)/60)&amp;":"&amp;TEXT(MOD(T9,60),"00")&amp;", а стол освободится (с резервом) в "&amp;INT(MOD(Q9,1440)/60)&amp;":"&amp;TEXT(MOD(Q9,60),"00"),"пересечение с другой бронью этого стола в то же время")),"")))))))))</f>
      </c>
      <c r="M9" s="15">
        <f>IF(B9="","",IF(OR(I9="отменена",I9="не пришли"),"нет","да"))</f>
      </c>
      <c r="N9" s="15">
        <f>IF(OR(A9="",E9=""),"",ROUND((A9+E9)*1440,0))</f>
      </c>
      <c r="O9" s="15">
        <f>IF(OR(A9="",F9=""),"",ROUND((IF(G9="",A9,G9)+F9)*1440,0))</f>
      </c>
      <c r="P9" s="15">
        <f>IF(H9&lt;&gt;"",H9,IF($D$3&lt;&gt;"",$D$3,""))</f>
      </c>
      <c r="Q9" s="15">
        <f>IF(OR(O9="",P9=""),"",O9+P9)</f>
      </c>
      <c r="R9" s="15">
        <f>IF(OR(M9&lt;&gt;"да",C9="",N9="",Q9="",O9&lt;=N9),"",COUNTIFS($C$8:$C$207,C9,$M$8:$M$207,"да",$N$8:$N$207,"&lt;"&amp;Q9,$Q$8:$Q$207,"&gt;"&amp;N9)-1)</f>
      </c>
      <c r="S9" s="15">
        <f>IF(OR(R9="",R9=0),"",MAXIFS($Q$8:$Q$207,$C$8:$C$207,C9,$M$8:$M$207,"да",$N$8:$N$207,"&lt;"&amp;N9,$Q$8:$Q$207,"&gt;"&amp;N9))</f>
      </c>
      <c r="T9" s="15">
        <f>IF(OR(R9="",R9=0),"",MINIFS($N$8:$N$207,$C$8:$C$207,C9,$M$8:$M$207,"да",$N$8:$N$207,"&gt;"&amp;N9,$N$8:$N$207,"&lt;"&amp;Q9))</f>
      </c>
      <c r="U9" s="15">
        <f>IF(OR(B9="",M9="нет"),"",IF(LEFT(L9,2)="ок","","да"))</f>
      </c>
    </row>
    <row r="10" spans="1:21" x14ac:dyDescent="0.25">
      <c r="A10" s="11"/>
      <c r="B10" s="12"/>
      <c r="C10" s="12"/>
      <c r="D10" s="12"/>
      <c r="E10" s="13"/>
      <c r="F10" s="13"/>
      <c r="G10" s="11"/>
      <c r="H10" s="12"/>
      <c r="I10" s="12"/>
      <c r="J10" s="12"/>
      <c r="K10" s="14">
        <f>IF(C10="","",IF(COUNTIF('Столы'!$A5:$A54,C10)=0,"нет в справочнике",IF(COUNTIFS('Столы'!$A5:$A54,C10,'Столы'!$B5:$B54,"&gt;0")=0,"не указано",VLOOKUP(C10,'Столы'!$A5:$B54,2,0))))</f>
      </c>
      <c r="L10" s="14">
        <f>IF(B10="","",IF(M10="нет","не занимает стол — статус «"&amp;I10&amp;"»",IF(OR(A10="",C10="",D10="",E10="",F10=""),"нужно уточнить: дата, стол, гости, начало и окончание",IF(OR(K10="нет в справочнике",K10="не указано"),"нужно уточнить вместимость стола "&amp;C10,IF(O10&lt;=N10,"окончание не позже начала — проверьте время или впишите дату окончания",IF(P10="","нужно уточнить резерв между посадками",IF(AND(D10&lt;=K10,R10=0),"ок: мест хватает, пересечений нет",TRIM(IF(D10&gt;K10,"гостей "&amp;D10&amp;" при "&amp;K10&amp;" местах — нужен другой стол. ","")&amp;IF(R10&gt;0,IF(AND(ISNUMBER(S10),S10&gt;N10),"пересечение "&amp;(MIN(S10,Q10)-N10)&amp;" мин: стол занят другой бронью до "&amp;INT(MOD(S10,1440)/60)&amp;":"&amp;TEXT(MOD(S10,60),"00")&amp;" (с резервом) — свободен не раньше этого времени",IF(AND(ISNUMBER(T10),T10&gt;0),"пересечение "&amp;(Q10-T10)&amp;" мин: следующая бронь с "&amp;INT(MOD(T10,1440)/60)&amp;":"&amp;TEXT(MOD(T10,60),"00")&amp;", а стол освободится (с резервом) в "&amp;INT(MOD(Q10,1440)/60)&amp;":"&amp;TEXT(MOD(Q10,60),"00"),"пересечение с другой бронью этого стола в то же время")),"")))))))))</f>
      </c>
      <c r="M10" s="15">
        <f>IF(B10="","",IF(OR(I10="отменена",I10="не пришли"),"нет","да"))</f>
      </c>
      <c r="N10" s="15">
        <f>IF(OR(A10="",E10=""),"",ROUND((A10+E10)*1440,0))</f>
      </c>
      <c r="O10" s="15">
        <f>IF(OR(A10="",F10=""),"",ROUND((IF(G10="",A10,G10)+F10)*1440,0))</f>
      </c>
      <c r="P10" s="15">
        <f>IF(H10&lt;&gt;"",H10,IF($D$3&lt;&gt;"",$D$3,""))</f>
      </c>
      <c r="Q10" s="15">
        <f>IF(OR(O10="",P10=""),"",O10+P10)</f>
      </c>
      <c r="R10" s="15">
        <f>IF(OR(M10&lt;&gt;"да",C10="",N10="",Q10="",O10&lt;=N10),"",COUNTIFS($C$8:$C$207,C10,$M$8:$M$207,"да",$N$8:$N$207,"&lt;"&amp;Q10,$Q$8:$Q$207,"&gt;"&amp;N10)-1)</f>
      </c>
      <c r="S10" s="15">
        <f>IF(OR(R10="",R10=0),"",MAXIFS($Q$8:$Q$207,$C$8:$C$207,C10,$M$8:$M$207,"да",$N$8:$N$207,"&lt;"&amp;N10,$Q$8:$Q$207,"&gt;"&amp;N10))</f>
      </c>
      <c r="T10" s="15">
        <f>IF(OR(R10="",R10=0),"",MINIFS($N$8:$N$207,$C$8:$C$207,C10,$M$8:$M$207,"да",$N$8:$N$207,"&gt;"&amp;N10,$N$8:$N$207,"&lt;"&amp;Q10))</f>
      </c>
      <c r="U10" s="15">
        <f>IF(OR(B10="",M10="нет"),"",IF(LEFT(L10,2)="ок","","да"))</f>
      </c>
    </row>
    <row r="11" spans="1:21" x14ac:dyDescent="0.25">
      <c r="A11" s="11"/>
      <c r="B11" s="12"/>
      <c r="C11" s="12"/>
      <c r="D11" s="12"/>
      <c r="E11" s="13"/>
      <c r="F11" s="13"/>
      <c r="G11" s="11"/>
      <c r="H11" s="12"/>
      <c r="I11" s="12"/>
      <c r="J11" s="12"/>
      <c r="K11" s="14">
        <f>IF(C11="","",IF(COUNTIF('Столы'!$A5:$A54,C11)=0,"нет в справочнике",IF(COUNTIFS('Столы'!$A5:$A54,C11,'Столы'!$B5:$B54,"&gt;0")=0,"не указано",VLOOKUP(C11,'Столы'!$A5:$B54,2,0))))</f>
      </c>
      <c r="L11" s="14">
        <f>IF(B11="","",IF(M11="нет","не занимает стол — статус «"&amp;I11&amp;"»",IF(OR(A11="",C11="",D11="",E11="",F11=""),"нужно уточнить: дата, стол, гости, начало и окончание",IF(OR(K11="нет в справочнике",K11="не указано"),"нужно уточнить вместимость стола "&amp;C11,IF(O11&lt;=N11,"окончание не позже начала — проверьте время или впишите дату окончания",IF(P11="","нужно уточнить резерв между посадками",IF(AND(D11&lt;=K11,R11=0),"ок: мест хватает, пересечений нет",TRIM(IF(D11&gt;K11,"гостей "&amp;D11&amp;" при "&amp;K11&amp;" местах — нужен другой стол. ","")&amp;IF(R11&gt;0,IF(AND(ISNUMBER(S11),S11&gt;N11),"пересечение "&amp;(MIN(S11,Q11)-N11)&amp;" мин: стол занят другой бронью до "&amp;INT(MOD(S11,1440)/60)&amp;":"&amp;TEXT(MOD(S11,60),"00")&amp;" (с резервом) — свободен не раньше этого времени",IF(AND(ISNUMBER(T11),T11&gt;0),"пересечение "&amp;(Q11-T11)&amp;" мин: следующая бронь с "&amp;INT(MOD(T11,1440)/60)&amp;":"&amp;TEXT(MOD(T11,60),"00")&amp;", а стол освободится (с резервом) в "&amp;INT(MOD(Q11,1440)/60)&amp;":"&amp;TEXT(MOD(Q11,60),"00"),"пересечение с другой бронью этого стола в то же время")),"")))))))))</f>
      </c>
      <c r="M11" s="15">
        <f>IF(B11="","",IF(OR(I11="отменена",I11="не пришли"),"нет","да"))</f>
      </c>
      <c r="N11" s="15">
        <f>IF(OR(A11="",E11=""),"",ROUND((A11+E11)*1440,0))</f>
      </c>
      <c r="O11" s="15">
        <f>IF(OR(A11="",F11=""),"",ROUND((IF(G11="",A11,G11)+F11)*1440,0))</f>
      </c>
      <c r="P11" s="15">
        <f>IF(H11&lt;&gt;"",H11,IF($D$3&lt;&gt;"",$D$3,""))</f>
      </c>
      <c r="Q11" s="15">
        <f>IF(OR(O11="",P11=""),"",O11+P11)</f>
      </c>
      <c r="R11" s="15">
        <f>IF(OR(M11&lt;&gt;"да",C11="",N11="",Q11="",O11&lt;=N11),"",COUNTIFS($C$8:$C$207,C11,$M$8:$M$207,"да",$N$8:$N$207,"&lt;"&amp;Q11,$Q$8:$Q$207,"&gt;"&amp;N11)-1)</f>
      </c>
      <c r="S11" s="15">
        <f>IF(OR(R11="",R11=0),"",MAXIFS($Q$8:$Q$207,$C$8:$C$207,C11,$M$8:$M$207,"да",$N$8:$N$207,"&lt;"&amp;N11,$Q$8:$Q$207,"&gt;"&amp;N11))</f>
      </c>
      <c r="T11" s="15">
        <f>IF(OR(R11="",R11=0),"",MINIFS($N$8:$N$207,$C$8:$C$207,C11,$M$8:$M$207,"да",$N$8:$N$207,"&gt;"&amp;N11,$N$8:$N$207,"&lt;"&amp;Q11))</f>
      </c>
      <c r="U11" s="15">
        <f>IF(OR(B11="",M11="нет"),"",IF(LEFT(L11,2)="ок","","да"))</f>
      </c>
    </row>
    <row r="12" spans="1:21" x14ac:dyDescent="0.25">
      <c r="A12" s="11"/>
      <c r="B12" s="12"/>
      <c r="C12" s="12"/>
      <c r="D12" s="12"/>
      <c r="E12" s="13"/>
      <c r="F12" s="13"/>
      <c r="G12" s="11"/>
      <c r="H12" s="12"/>
      <c r="I12" s="12"/>
      <c r="J12" s="12"/>
      <c r="K12" s="14">
        <f>IF(C12="","",IF(COUNTIF('Столы'!$A5:$A54,C12)=0,"нет в справочнике",IF(COUNTIFS('Столы'!$A5:$A54,C12,'Столы'!$B5:$B54,"&gt;0")=0,"не указано",VLOOKUP(C12,'Столы'!$A5:$B54,2,0))))</f>
      </c>
      <c r="L12" s="14">
        <f>IF(B12="","",IF(M12="нет","не занимает стол — статус «"&amp;I12&amp;"»",IF(OR(A12="",C12="",D12="",E12="",F12=""),"нужно уточнить: дата, стол, гости, начало и окончание",IF(OR(K12="нет в справочнике",K12="не указано"),"нужно уточнить вместимость стола "&amp;C12,IF(O12&lt;=N12,"окончание не позже начала — проверьте время или впишите дату окончания",IF(P12="","нужно уточнить резерв между посадками",IF(AND(D12&lt;=K12,R12=0),"ок: мест хватает, пересечений нет",TRIM(IF(D12&gt;K12,"гостей "&amp;D12&amp;" при "&amp;K12&amp;" местах — нужен другой стол. ","")&amp;IF(R12&gt;0,IF(AND(ISNUMBER(S12),S12&gt;N12),"пересечение "&amp;(MIN(S12,Q12)-N12)&amp;" мин: стол занят другой бронью до "&amp;INT(MOD(S12,1440)/60)&amp;":"&amp;TEXT(MOD(S12,60),"00")&amp;" (с резервом) — свободен не раньше этого времени",IF(AND(ISNUMBER(T12),T12&gt;0),"пересечение "&amp;(Q12-T12)&amp;" мин: следующая бронь с "&amp;INT(MOD(T12,1440)/60)&amp;":"&amp;TEXT(MOD(T12,60),"00")&amp;", а стол освободится (с резервом) в "&amp;INT(MOD(Q12,1440)/60)&amp;":"&amp;TEXT(MOD(Q12,60),"00"),"пересечение с другой бронью этого стола в то же время")),"")))))))))</f>
      </c>
      <c r="M12" s="15">
        <f>IF(B12="","",IF(OR(I12="отменена",I12="не пришли"),"нет","да"))</f>
      </c>
      <c r="N12" s="15">
        <f>IF(OR(A12="",E12=""),"",ROUND((A12+E12)*1440,0))</f>
      </c>
      <c r="O12" s="15">
        <f>IF(OR(A12="",F12=""),"",ROUND((IF(G12="",A12,G12)+F12)*1440,0))</f>
      </c>
      <c r="P12" s="15">
        <f>IF(H12&lt;&gt;"",H12,IF($D$3&lt;&gt;"",$D$3,""))</f>
      </c>
      <c r="Q12" s="15">
        <f>IF(OR(O12="",P12=""),"",O12+P12)</f>
      </c>
      <c r="R12" s="15">
        <f>IF(OR(M12&lt;&gt;"да",C12="",N12="",Q12="",O12&lt;=N12),"",COUNTIFS($C$8:$C$207,C12,$M$8:$M$207,"да",$N$8:$N$207,"&lt;"&amp;Q12,$Q$8:$Q$207,"&gt;"&amp;N12)-1)</f>
      </c>
      <c r="S12" s="15">
        <f>IF(OR(R12="",R12=0),"",MAXIFS($Q$8:$Q$207,$C$8:$C$207,C12,$M$8:$M$207,"да",$N$8:$N$207,"&lt;"&amp;N12,$Q$8:$Q$207,"&gt;"&amp;N12))</f>
      </c>
      <c r="T12" s="15">
        <f>IF(OR(R12="",R12=0),"",MINIFS($N$8:$N$207,$C$8:$C$207,C12,$M$8:$M$207,"да",$N$8:$N$207,"&gt;"&amp;N12,$N$8:$N$207,"&lt;"&amp;Q12))</f>
      </c>
      <c r="U12" s="15">
        <f>IF(OR(B12="",M12="нет"),"",IF(LEFT(L12,2)="ок","","да"))</f>
      </c>
    </row>
    <row r="13" spans="1:21" x14ac:dyDescent="0.25">
      <c r="A13" s="11"/>
      <c r="B13" s="12"/>
      <c r="C13" s="12"/>
      <c r="D13" s="12"/>
      <c r="E13" s="13"/>
      <c r="F13" s="13"/>
      <c r="G13" s="11"/>
      <c r="H13" s="12"/>
      <c r="I13" s="12"/>
      <c r="J13" s="12"/>
      <c r="K13" s="14">
        <f>IF(C13="","",IF(COUNTIF('Столы'!$A5:$A54,C13)=0,"нет в справочнике",IF(COUNTIFS('Столы'!$A5:$A54,C13,'Столы'!$B5:$B54,"&gt;0")=0,"не указано",VLOOKUP(C13,'Столы'!$A5:$B54,2,0))))</f>
      </c>
      <c r="L13" s="14">
        <f>IF(B13="","",IF(M13="нет","не занимает стол — статус «"&amp;I13&amp;"»",IF(OR(A13="",C13="",D13="",E13="",F13=""),"нужно уточнить: дата, стол, гости, начало и окончание",IF(OR(K13="нет в справочнике",K13="не указано"),"нужно уточнить вместимость стола "&amp;C13,IF(O13&lt;=N13,"окончание не позже начала — проверьте время или впишите дату окончания",IF(P13="","нужно уточнить резерв между посадками",IF(AND(D13&lt;=K13,R13=0),"ок: мест хватает, пересечений нет",TRIM(IF(D13&gt;K13,"гостей "&amp;D13&amp;" при "&amp;K13&amp;" местах — нужен другой стол. ","")&amp;IF(R13&gt;0,IF(AND(ISNUMBER(S13),S13&gt;N13),"пересечение "&amp;(MIN(S13,Q13)-N13)&amp;" мин: стол занят другой бронью до "&amp;INT(MOD(S13,1440)/60)&amp;":"&amp;TEXT(MOD(S13,60),"00")&amp;" (с резервом) — свободен не раньше этого времени",IF(AND(ISNUMBER(T13),T13&gt;0),"пересечение "&amp;(Q13-T13)&amp;" мин: следующая бронь с "&amp;INT(MOD(T13,1440)/60)&amp;":"&amp;TEXT(MOD(T13,60),"00")&amp;", а стол освободится (с резервом) в "&amp;INT(MOD(Q13,1440)/60)&amp;":"&amp;TEXT(MOD(Q13,60),"00"),"пересечение с другой бронью этого стола в то же время")),"")))))))))</f>
      </c>
      <c r="M13" s="15">
        <f>IF(B13="","",IF(OR(I13="отменена",I13="не пришли"),"нет","да"))</f>
      </c>
      <c r="N13" s="15">
        <f>IF(OR(A13="",E13=""),"",ROUND((A13+E13)*1440,0))</f>
      </c>
      <c r="O13" s="15">
        <f>IF(OR(A13="",F13=""),"",ROUND((IF(G13="",A13,G13)+F13)*1440,0))</f>
      </c>
      <c r="P13" s="15">
        <f>IF(H13&lt;&gt;"",H13,IF($D$3&lt;&gt;"",$D$3,""))</f>
      </c>
      <c r="Q13" s="15">
        <f>IF(OR(O13="",P13=""),"",O13+P13)</f>
      </c>
      <c r="R13" s="15">
        <f>IF(OR(M13&lt;&gt;"да",C13="",N13="",Q13="",O13&lt;=N13),"",COUNTIFS($C$8:$C$207,C13,$M$8:$M$207,"да",$N$8:$N$207,"&lt;"&amp;Q13,$Q$8:$Q$207,"&gt;"&amp;N13)-1)</f>
      </c>
      <c r="S13" s="15">
        <f>IF(OR(R13="",R13=0),"",MAXIFS($Q$8:$Q$207,$C$8:$C$207,C13,$M$8:$M$207,"да",$N$8:$N$207,"&lt;"&amp;N13,$Q$8:$Q$207,"&gt;"&amp;N13))</f>
      </c>
      <c r="T13" s="15">
        <f>IF(OR(R13="",R13=0),"",MINIFS($N$8:$N$207,$C$8:$C$207,C13,$M$8:$M$207,"да",$N$8:$N$207,"&gt;"&amp;N13,$N$8:$N$207,"&lt;"&amp;Q13))</f>
      </c>
      <c r="U13" s="15">
        <f>IF(OR(B13="",M13="нет"),"",IF(LEFT(L13,2)="ок","","да"))</f>
      </c>
    </row>
    <row r="14" spans="1:21" x14ac:dyDescent="0.25">
      <c r="A14" s="11"/>
      <c r="B14" s="12"/>
      <c r="C14" s="12"/>
      <c r="D14" s="12"/>
      <c r="E14" s="13"/>
      <c r="F14" s="13"/>
      <c r="G14" s="11"/>
      <c r="H14" s="12"/>
      <c r="I14" s="12"/>
      <c r="J14" s="12"/>
      <c r="K14" s="14">
        <f>IF(C14="","",IF(COUNTIF('Столы'!$A5:$A54,C14)=0,"нет в справочнике",IF(COUNTIFS('Столы'!$A5:$A54,C14,'Столы'!$B5:$B54,"&gt;0")=0,"не указано",VLOOKUP(C14,'Столы'!$A5:$B54,2,0))))</f>
      </c>
      <c r="L14" s="14">
        <f>IF(B14="","",IF(M14="нет","не занимает стол — статус «"&amp;I14&amp;"»",IF(OR(A14="",C14="",D14="",E14="",F14=""),"нужно уточнить: дата, стол, гости, начало и окончание",IF(OR(K14="нет в справочнике",K14="не указано"),"нужно уточнить вместимость стола "&amp;C14,IF(O14&lt;=N14,"окончание не позже начала — проверьте время или впишите дату окончания",IF(P14="","нужно уточнить резерв между посадками",IF(AND(D14&lt;=K14,R14=0),"ок: мест хватает, пересечений нет",TRIM(IF(D14&gt;K14,"гостей "&amp;D14&amp;" при "&amp;K14&amp;" местах — нужен другой стол. ","")&amp;IF(R14&gt;0,IF(AND(ISNUMBER(S14),S14&gt;N14),"пересечение "&amp;(MIN(S14,Q14)-N14)&amp;" мин: стол занят другой бронью до "&amp;INT(MOD(S14,1440)/60)&amp;":"&amp;TEXT(MOD(S14,60),"00")&amp;" (с резервом) — свободен не раньше этого времени",IF(AND(ISNUMBER(T14),T14&gt;0),"пересечение "&amp;(Q14-T14)&amp;" мин: следующая бронь с "&amp;INT(MOD(T14,1440)/60)&amp;":"&amp;TEXT(MOD(T14,60),"00")&amp;", а стол освободится (с резервом) в "&amp;INT(MOD(Q14,1440)/60)&amp;":"&amp;TEXT(MOD(Q14,60),"00"),"пересечение с другой бронью этого стола в то же время")),"")))))))))</f>
      </c>
      <c r="M14" s="15">
        <f>IF(B14="","",IF(OR(I14="отменена",I14="не пришли"),"нет","да"))</f>
      </c>
      <c r="N14" s="15">
        <f>IF(OR(A14="",E14=""),"",ROUND((A14+E14)*1440,0))</f>
      </c>
      <c r="O14" s="15">
        <f>IF(OR(A14="",F14=""),"",ROUND((IF(G14="",A14,G14)+F14)*1440,0))</f>
      </c>
      <c r="P14" s="15">
        <f>IF(H14&lt;&gt;"",H14,IF($D$3&lt;&gt;"",$D$3,""))</f>
      </c>
      <c r="Q14" s="15">
        <f>IF(OR(O14="",P14=""),"",O14+P14)</f>
      </c>
      <c r="R14" s="15">
        <f>IF(OR(M14&lt;&gt;"да",C14="",N14="",Q14="",O14&lt;=N14),"",COUNTIFS($C$8:$C$207,C14,$M$8:$M$207,"да",$N$8:$N$207,"&lt;"&amp;Q14,$Q$8:$Q$207,"&gt;"&amp;N14)-1)</f>
      </c>
      <c r="S14" s="15">
        <f>IF(OR(R14="",R14=0),"",MAXIFS($Q$8:$Q$207,$C$8:$C$207,C14,$M$8:$M$207,"да",$N$8:$N$207,"&lt;"&amp;N14,$Q$8:$Q$207,"&gt;"&amp;N14))</f>
      </c>
      <c r="T14" s="15">
        <f>IF(OR(R14="",R14=0),"",MINIFS($N$8:$N$207,$C$8:$C$207,C14,$M$8:$M$207,"да",$N$8:$N$207,"&gt;"&amp;N14,$N$8:$N$207,"&lt;"&amp;Q14))</f>
      </c>
      <c r="U14" s="15">
        <f>IF(OR(B14="",M14="нет"),"",IF(LEFT(L14,2)="ок","","да"))</f>
      </c>
    </row>
    <row r="15" spans="1:21" x14ac:dyDescent="0.25">
      <c r="A15" s="11"/>
      <c r="B15" s="12"/>
      <c r="C15" s="12"/>
      <c r="D15" s="12"/>
      <c r="E15" s="13"/>
      <c r="F15" s="13"/>
      <c r="G15" s="11"/>
      <c r="H15" s="12"/>
      <c r="I15" s="12"/>
      <c r="J15" s="12"/>
      <c r="K15" s="14">
        <f>IF(C15="","",IF(COUNTIF('Столы'!$A5:$A54,C15)=0,"нет в справочнике",IF(COUNTIFS('Столы'!$A5:$A54,C15,'Столы'!$B5:$B54,"&gt;0")=0,"не указано",VLOOKUP(C15,'Столы'!$A5:$B54,2,0))))</f>
      </c>
      <c r="L15" s="14">
        <f>IF(B15="","",IF(M15="нет","не занимает стол — статус «"&amp;I15&amp;"»",IF(OR(A15="",C15="",D15="",E15="",F15=""),"нужно уточнить: дата, стол, гости, начало и окончание",IF(OR(K15="нет в справочнике",K15="не указано"),"нужно уточнить вместимость стола "&amp;C15,IF(O15&lt;=N15,"окончание не позже начала — проверьте время или впишите дату окончания",IF(P15="","нужно уточнить резерв между посадками",IF(AND(D15&lt;=K15,R15=0),"ок: мест хватает, пересечений нет",TRIM(IF(D15&gt;K15,"гостей "&amp;D15&amp;" при "&amp;K15&amp;" местах — нужен другой стол. ","")&amp;IF(R15&gt;0,IF(AND(ISNUMBER(S15),S15&gt;N15),"пересечение "&amp;(MIN(S15,Q15)-N15)&amp;" мин: стол занят другой бронью до "&amp;INT(MOD(S15,1440)/60)&amp;":"&amp;TEXT(MOD(S15,60),"00")&amp;" (с резервом) — свободен не раньше этого времени",IF(AND(ISNUMBER(T15),T15&gt;0),"пересечение "&amp;(Q15-T15)&amp;" мин: следующая бронь с "&amp;INT(MOD(T15,1440)/60)&amp;":"&amp;TEXT(MOD(T15,60),"00")&amp;", а стол освободится (с резервом) в "&amp;INT(MOD(Q15,1440)/60)&amp;":"&amp;TEXT(MOD(Q15,60),"00"),"пересечение с другой бронью этого стола в то же время")),"")))))))))</f>
      </c>
      <c r="M15" s="15">
        <f>IF(B15="","",IF(OR(I15="отменена",I15="не пришли"),"нет","да"))</f>
      </c>
      <c r="N15" s="15">
        <f>IF(OR(A15="",E15=""),"",ROUND((A15+E15)*1440,0))</f>
      </c>
      <c r="O15" s="15">
        <f>IF(OR(A15="",F15=""),"",ROUND((IF(G15="",A15,G15)+F15)*1440,0))</f>
      </c>
      <c r="P15" s="15">
        <f>IF(H15&lt;&gt;"",H15,IF($D$3&lt;&gt;"",$D$3,""))</f>
      </c>
      <c r="Q15" s="15">
        <f>IF(OR(O15="",P15=""),"",O15+P15)</f>
      </c>
      <c r="R15" s="15">
        <f>IF(OR(M15&lt;&gt;"да",C15="",N15="",Q15="",O15&lt;=N15),"",COUNTIFS($C$8:$C$207,C15,$M$8:$M$207,"да",$N$8:$N$207,"&lt;"&amp;Q15,$Q$8:$Q$207,"&gt;"&amp;N15)-1)</f>
      </c>
      <c r="S15" s="15">
        <f>IF(OR(R15="",R15=0),"",MAXIFS($Q$8:$Q$207,$C$8:$C$207,C15,$M$8:$M$207,"да",$N$8:$N$207,"&lt;"&amp;N15,$Q$8:$Q$207,"&gt;"&amp;N15))</f>
      </c>
      <c r="T15" s="15">
        <f>IF(OR(R15="",R15=0),"",MINIFS($N$8:$N$207,$C$8:$C$207,C15,$M$8:$M$207,"да",$N$8:$N$207,"&gt;"&amp;N15,$N$8:$N$207,"&lt;"&amp;Q15))</f>
      </c>
      <c r="U15" s="15">
        <f>IF(OR(B15="",M15="нет"),"",IF(LEFT(L15,2)="ок","","да"))</f>
      </c>
    </row>
    <row r="16" spans="1:21" x14ac:dyDescent="0.25">
      <c r="A16" s="11"/>
      <c r="B16" s="12"/>
      <c r="C16" s="12"/>
      <c r="D16" s="12"/>
      <c r="E16" s="13"/>
      <c r="F16" s="13"/>
      <c r="G16" s="11"/>
      <c r="H16" s="12"/>
      <c r="I16" s="12"/>
      <c r="J16" s="12"/>
      <c r="K16" s="14">
        <f>IF(C16="","",IF(COUNTIF('Столы'!$A5:$A54,C16)=0,"нет в справочнике",IF(COUNTIFS('Столы'!$A5:$A54,C16,'Столы'!$B5:$B54,"&gt;0")=0,"не указано",VLOOKUP(C16,'Столы'!$A5:$B54,2,0))))</f>
      </c>
      <c r="L16" s="14">
        <f>IF(B16="","",IF(M16="нет","не занимает стол — статус «"&amp;I16&amp;"»",IF(OR(A16="",C16="",D16="",E16="",F16=""),"нужно уточнить: дата, стол, гости, начало и окончание",IF(OR(K16="нет в справочнике",K16="не указано"),"нужно уточнить вместимость стола "&amp;C16,IF(O16&lt;=N16,"окончание не позже начала — проверьте время или впишите дату окончания",IF(P16="","нужно уточнить резерв между посадками",IF(AND(D16&lt;=K16,R16=0),"ок: мест хватает, пересечений нет",TRIM(IF(D16&gt;K16,"гостей "&amp;D16&amp;" при "&amp;K16&amp;" местах — нужен другой стол. ","")&amp;IF(R16&gt;0,IF(AND(ISNUMBER(S16),S16&gt;N16),"пересечение "&amp;(MIN(S16,Q16)-N16)&amp;" мин: стол занят другой бронью до "&amp;INT(MOD(S16,1440)/60)&amp;":"&amp;TEXT(MOD(S16,60),"00")&amp;" (с резервом) — свободен не раньше этого времени",IF(AND(ISNUMBER(T16),T16&gt;0),"пересечение "&amp;(Q16-T16)&amp;" мин: следующая бронь с "&amp;INT(MOD(T16,1440)/60)&amp;":"&amp;TEXT(MOD(T16,60),"00")&amp;", а стол освободится (с резервом) в "&amp;INT(MOD(Q16,1440)/60)&amp;":"&amp;TEXT(MOD(Q16,60),"00"),"пересечение с другой бронью этого стола в то же время")),"")))))))))</f>
      </c>
      <c r="M16" s="15">
        <f>IF(B16="","",IF(OR(I16="отменена",I16="не пришли"),"нет","да"))</f>
      </c>
      <c r="N16" s="15">
        <f>IF(OR(A16="",E16=""),"",ROUND((A16+E16)*1440,0))</f>
      </c>
      <c r="O16" s="15">
        <f>IF(OR(A16="",F16=""),"",ROUND((IF(G16="",A16,G16)+F16)*1440,0))</f>
      </c>
      <c r="P16" s="15">
        <f>IF(H16&lt;&gt;"",H16,IF($D$3&lt;&gt;"",$D$3,""))</f>
      </c>
      <c r="Q16" s="15">
        <f>IF(OR(O16="",P16=""),"",O16+P16)</f>
      </c>
      <c r="R16" s="15">
        <f>IF(OR(M16&lt;&gt;"да",C16="",N16="",Q16="",O16&lt;=N16),"",COUNTIFS($C$8:$C$207,C16,$M$8:$M$207,"да",$N$8:$N$207,"&lt;"&amp;Q16,$Q$8:$Q$207,"&gt;"&amp;N16)-1)</f>
      </c>
      <c r="S16" s="15">
        <f>IF(OR(R16="",R16=0),"",MAXIFS($Q$8:$Q$207,$C$8:$C$207,C16,$M$8:$M$207,"да",$N$8:$N$207,"&lt;"&amp;N16,$Q$8:$Q$207,"&gt;"&amp;N16))</f>
      </c>
      <c r="T16" s="15">
        <f>IF(OR(R16="",R16=0),"",MINIFS($N$8:$N$207,$C$8:$C$207,C16,$M$8:$M$207,"да",$N$8:$N$207,"&gt;"&amp;N16,$N$8:$N$207,"&lt;"&amp;Q16))</f>
      </c>
      <c r="U16" s="15">
        <f>IF(OR(B16="",M16="нет"),"",IF(LEFT(L16,2)="ок","","да"))</f>
      </c>
    </row>
    <row r="17" spans="1:21" x14ac:dyDescent="0.25">
      <c r="A17" s="11"/>
      <c r="B17" s="12"/>
      <c r="C17" s="12"/>
      <c r="D17" s="12"/>
      <c r="E17" s="13"/>
      <c r="F17" s="13"/>
      <c r="G17" s="11"/>
      <c r="H17" s="12"/>
      <c r="I17" s="12"/>
      <c r="J17" s="12"/>
      <c r="K17" s="14">
        <f>IF(C17="","",IF(COUNTIF('Столы'!$A5:$A54,C17)=0,"нет в справочнике",IF(COUNTIFS('Столы'!$A5:$A54,C17,'Столы'!$B5:$B54,"&gt;0")=0,"не указано",VLOOKUP(C17,'Столы'!$A5:$B54,2,0))))</f>
      </c>
      <c r="L17" s="14">
        <f>IF(B17="","",IF(M17="нет","не занимает стол — статус «"&amp;I17&amp;"»",IF(OR(A17="",C17="",D17="",E17="",F17=""),"нужно уточнить: дата, стол, гости, начало и окончание",IF(OR(K17="нет в справочнике",K17="не указано"),"нужно уточнить вместимость стола "&amp;C17,IF(O17&lt;=N17,"окончание не позже начала — проверьте время или впишите дату окончания",IF(P17="","нужно уточнить резерв между посадками",IF(AND(D17&lt;=K17,R17=0),"ок: мест хватает, пересечений нет",TRIM(IF(D17&gt;K17,"гостей "&amp;D17&amp;" при "&amp;K17&amp;" местах — нужен другой стол. ","")&amp;IF(R17&gt;0,IF(AND(ISNUMBER(S17),S17&gt;N17),"пересечение "&amp;(MIN(S17,Q17)-N17)&amp;" мин: стол занят другой бронью до "&amp;INT(MOD(S17,1440)/60)&amp;":"&amp;TEXT(MOD(S17,60),"00")&amp;" (с резервом) — свободен не раньше этого времени",IF(AND(ISNUMBER(T17),T17&gt;0),"пересечение "&amp;(Q17-T17)&amp;" мин: следующая бронь с "&amp;INT(MOD(T17,1440)/60)&amp;":"&amp;TEXT(MOD(T17,60),"00")&amp;", а стол освободится (с резервом) в "&amp;INT(MOD(Q17,1440)/60)&amp;":"&amp;TEXT(MOD(Q17,60),"00"),"пересечение с другой бронью этого стола в то же время")),"")))))))))</f>
      </c>
      <c r="M17" s="15">
        <f>IF(B17="","",IF(OR(I17="отменена",I17="не пришли"),"нет","да"))</f>
      </c>
      <c r="N17" s="15">
        <f>IF(OR(A17="",E17=""),"",ROUND((A17+E17)*1440,0))</f>
      </c>
      <c r="O17" s="15">
        <f>IF(OR(A17="",F17=""),"",ROUND((IF(G17="",A17,G17)+F17)*1440,0))</f>
      </c>
      <c r="P17" s="15">
        <f>IF(H17&lt;&gt;"",H17,IF($D$3&lt;&gt;"",$D$3,""))</f>
      </c>
      <c r="Q17" s="15">
        <f>IF(OR(O17="",P17=""),"",O17+P17)</f>
      </c>
      <c r="R17" s="15">
        <f>IF(OR(M17&lt;&gt;"да",C17="",N17="",Q17="",O17&lt;=N17),"",COUNTIFS($C$8:$C$207,C17,$M$8:$M$207,"да",$N$8:$N$207,"&lt;"&amp;Q17,$Q$8:$Q$207,"&gt;"&amp;N17)-1)</f>
      </c>
      <c r="S17" s="15">
        <f>IF(OR(R17="",R17=0),"",MAXIFS($Q$8:$Q$207,$C$8:$C$207,C17,$M$8:$M$207,"да",$N$8:$N$207,"&lt;"&amp;N17,$Q$8:$Q$207,"&gt;"&amp;N17))</f>
      </c>
      <c r="T17" s="15">
        <f>IF(OR(R17="",R17=0),"",MINIFS($N$8:$N$207,$C$8:$C$207,C17,$M$8:$M$207,"да",$N$8:$N$207,"&gt;"&amp;N17,$N$8:$N$207,"&lt;"&amp;Q17))</f>
      </c>
      <c r="U17" s="15">
        <f>IF(OR(B17="",M17="нет"),"",IF(LEFT(L17,2)="ок","","да"))</f>
      </c>
    </row>
    <row r="18" spans="1:21" x14ac:dyDescent="0.25">
      <c r="A18" s="11"/>
      <c r="B18" s="12"/>
      <c r="C18" s="12"/>
      <c r="D18" s="12"/>
      <c r="E18" s="13"/>
      <c r="F18" s="13"/>
      <c r="G18" s="11"/>
      <c r="H18" s="12"/>
      <c r="I18" s="12"/>
      <c r="J18" s="12"/>
      <c r="K18" s="14">
        <f>IF(C18="","",IF(COUNTIF('Столы'!$A5:$A54,C18)=0,"нет в справочнике",IF(COUNTIFS('Столы'!$A5:$A54,C18,'Столы'!$B5:$B54,"&gt;0")=0,"не указано",VLOOKUP(C18,'Столы'!$A5:$B54,2,0))))</f>
      </c>
      <c r="L18" s="14">
        <f>IF(B18="","",IF(M18="нет","не занимает стол — статус «"&amp;I18&amp;"»",IF(OR(A18="",C18="",D18="",E18="",F18=""),"нужно уточнить: дата, стол, гости, начало и окончание",IF(OR(K18="нет в справочнике",K18="не указано"),"нужно уточнить вместимость стола "&amp;C18,IF(O18&lt;=N18,"окончание не позже начала — проверьте время или впишите дату окончания",IF(P18="","нужно уточнить резерв между посадками",IF(AND(D18&lt;=K18,R18=0),"ок: мест хватает, пересечений нет",TRIM(IF(D18&gt;K18,"гостей "&amp;D18&amp;" при "&amp;K18&amp;" местах — нужен другой стол. ","")&amp;IF(R18&gt;0,IF(AND(ISNUMBER(S18),S18&gt;N18),"пересечение "&amp;(MIN(S18,Q18)-N18)&amp;" мин: стол занят другой бронью до "&amp;INT(MOD(S18,1440)/60)&amp;":"&amp;TEXT(MOD(S18,60),"00")&amp;" (с резервом) — свободен не раньше этого времени",IF(AND(ISNUMBER(T18),T18&gt;0),"пересечение "&amp;(Q18-T18)&amp;" мин: следующая бронь с "&amp;INT(MOD(T18,1440)/60)&amp;":"&amp;TEXT(MOD(T18,60),"00")&amp;", а стол освободится (с резервом) в "&amp;INT(MOD(Q18,1440)/60)&amp;":"&amp;TEXT(MOD(Q18,60),"00"),"пересечение с другой бронью этого стола в то же время")),"")))))))))</f>
      </c>
      <c r="M18" s="15">
        <f>IF(B18="","",IF(OR(I18="отменена",I18="не пришли"),"нет","да"))</f>
      </c>
      <c r="N18" s="15">
        <f>IF(OR(A18="",E18=""),"",ROUND((A18+E18)*1440,0))</f>
      </c>
      <c r="O18" s="15">
        <f>IF(OR(A18="",F18=""),"",ROUND((IF(G18="",A18,G18)+F18)*1440,0))</f>
      </c>
      <c r="P18" s="15">
        <f>IF(H18&lt;&gt;"",H18,IF($D$3&lt;&gt;"",$D$3,""))</f>
      </c>
      <c r="Q18" s="15">
        <f>IF(OR(O18="",P18=""),"",O18+P18)</f>
      </c>
      <c r="R18" s="15">
        <f>IF(OR(M18&lt;&gt;"да",C18="",N18="",Q18="",O18&lt;=N18),"",COUNTIFS($C$8:$C$207,C18,$M$8:$M$207,"да",$N$8:$N$207,"&lt;"&amp;Q18,$Q$8:$Q$207,"&gt;"&amp;N18)-1)</f>
      </c>
      <c r="S18" s="15">
        <f>IF(OR(R18="",R18=0),"",MAXIFS($Q$8:$Q$207,$C$8:$C$207,C18,$M$8:$M$207,"да",$N$8:$N$207,"&lt;"&amp;N18,$Q$8:$Q$207,"&gt;"&amp;N18))</f>
      </c>
      <c r="T18" s="15">
        <f>IF(OR(R18="",R18=0),"",MINIFS($N$8:$N$207,$C$8:$C$207,C18,$M$8:$M$207,"да",$N$8:$N$207,"&gt;"&amp;N18,$N$8:$N$207,"&lt;"&amp;Q18))</f>
      </c>
      <c r="U18" s="15">
        <f>IF(OR(B18="",M18="нет"),"",IF(LEFT(L18,2)="ок","","да"))</f>
      </c>
    </row>
    <row r="19" spans="1:21" x14ac:dyDescent="0.25">
      <c r="A19" s="11"/>
      <c r="B19" s="12"/>
      <c r="C19" s="12"/>
      <c r="D19" s="12"/>
      <c r="E19" s="13"/>
      <c r="F19" s="13"/>
      <c r="G19" s="11"/>
      <c r="H19" s="12"/>
      <c r="I19" s="12"/>
      <c r="J19" s="12"/>
      <c r="K19" s="14">
        <f>IF(C19="","",IF(COUNTIF('Столы'!$A5:$A54,C19)=0,"нет в справочнике",IF(COUNTIFS('Столы'!$A5:$A54,C19,'Столы'!$B5:$B54,"&gt;0")=0,"не указано",VLOOKUP(C19,'Столы'!$A5:$B54,2,0))))</f>
      </c>
      <c r="L19" s="14">
        <f>IF(B19="","",IF(M19="нет","не занимает стол — статус «"&amp;I19&amp;"»",IF(OR(A19="",C19="",D19="",E19="",F19=""),"нужно уточнить: дата, стол, гости, начало и окончание",IF(OR(K19="нет в справочнике",K19="не указано"),"нужно уточнить вместимость стола "&amp;C19,IF(O19&lt;=N19,"окончание не позже начала — проверьте время или впишите дату окончания",IF(P19="","нужно уточнить резерв между посадками",IF(AND(D19&lt;=K19,R19=0),"ок: мест хватает, пересечений нет",TRIM(IF(D19&gt;K19,"гостей "&amp;D19&amp;" при "&amp;K19&amp;" местах — нужен другой стол. ","")&amp;IF(R19&gt;0,IF(AND(ISNUMBER(S19),S19&gt;N19),"пересечение "&amp;(MIN(S19,Q19)-N19)&amp;" мин: стол занят другой бронью до "&amp;INT(MOD(S19,1440)/60)&amp;":"&amp;TEXT(MOD(S19,60),"00")&amp;" (с резервом) — свободен не раньше этого времени",IF(AND(ISNUMBER(T19),T19&gt;0),"пересечение "&amp;(Q19-T19)&amp;" мин: следующая бронь с "&amp;INT(MOD(T19,1440)/60)&amp;":"&amp;TEXT(MOD(T19,60),"00")&amp;", а стол освободится (с резервом) в "&amp;INT(MOD(Q19,1440)/60)&amp;":"&amp;TEXT(MOD(Q19,60),"00"),"пересечение с другой бронью этого стола в то же время")),"")))))))))</f>
      </c>
      <c r="M19" s="15">
        <f>IF(B19="","",IF(OR(I19="отменена",I19="не пришли"),"нет","да"))</f>
      </c>
      <c r="N19" s="15">
        <f>IF(OR(A19="",E19=""),"",ROUND((A19+E19)*1440,0))</f>
      </c>
      <c r="O19" s="15">
        <f>IF(OR(A19="",F19=""),"",ROUND((IF(G19="",A19,G19)+F19)*1440,0))</f>
      </c>
      <c r="P19" s="15">
        <f>IF(H19&lt;&gt;"",H19,IF($D$3&lt;&gt;"",$D$3,""))</f>
      </c>
      <c r="Q19" s="15">
        <f>IF(OR(O19="",P19=""),"",O19+P19)</f>
      </c>
      <c r="R19" s="15">
        <f>IF(OR(M19&lt;&gt;"да",C19="",N19="",Q19="",O19&lt;=N19),"",COUNTIFS($C$8:$C$207,C19,$M$8:$M$207,"да",$N$8:$N$207,"&lt;"&amp;Q19,$Q$8:$Q$207,"&gt;"&amp;N19)-1)</f>
      </c>
      <c r="S19" s="15">
        <f>IF(OR(R19="",R19=0),"",MAXIFS($Q$8:$Q$207,$C$8:$C$207,C19,$M$8:$M$207,"да",$N$8:$N$207,"&lt;"&amp;N19,$Q$8:$Q$207,"&gt;"&amp;N19))</f>
      </c>
      <c r="T19" s="15">
        <f>IF(OR(R19="",R19=0),"",MINIFS($N$8:$N$207,$C$8:$C$207,C19,$M$8:$M$207,"да",$N$8:$N$207,"&gt;"&amp;N19,$N$8:$N$207,"&lt;"&amp;Q19))</f>
      </c>
      <c r="U19" s="15">
        <f>IF(OR(B19="",M19="нет"),"",IF(LEFT(L19,2)="ок","","да"))</f>
      </c>
    </row>
    <row r="20" spans="1:21" x14ac:dyDescent="0.25">
      <c r="A20" s="11"/>
      <c r="B20" s="12"/>
      <c r="C20" s="12"/>
      <c r="D20" s="12"/>
      <c r="E20" s="13"/>
      <c r="F20" s="13"/>
      <c r="G20" s="11"/>
      <c r="H20" s="12"/>
      <c r="I20" s="12"/>
      <c r="J20" s="12"/>
      <c r="K20" s="14">
        <f>IF(C20="","",IF(COUNTIF('Столы'!$A5:$A54,C20)=0,"нет в справочнике",IF(COUNTIFS('Столы'!$A5:$A54,C20,'Столы'!$B5:$B54,"&gt;0")=0,"не указано",VLOOKUP(C20,'Столы'!$A5:$B54,2,0))))</f>
      </c>
      <c r="L20" s="14">
        <f>IF(B20="","",IF(M20="нет","не занимает стол — статус «"&amp;I20&amp;"»",IF(OR(A20="",C20="",D20="",E20="",F20=""),"нужно уточнить: дата, стол, гости, начало и окончание",IF(OR(K20="нет в справочнике",K20="не указано"),"нужно уточнить вместимость стола "&amp;C20,IF(O20&lt;=N20,"окончание не позже начала — проверьте время или впишите дату окончания",IF(P20="","нужно уточнить резерв между посадками",IF(AND(D20&lt;=K20,R20=0),"ок: мест хватает, пересечений нет",TRIM(IF(D20&gt;K20,"гостей "&amp;D20&amp;" при "&amp;K20&amp;" местах — нужен другой стол. ","")&amp;IF(R20&gt;0,IF(AND(ISNUMBER(S20),S20&gt;N20),"пересечение "&amp;(MIN(S20,Q20)-N20)&amp;" мин: стол занят другой бронью до "&amp;INT(MOD(S20,1440)/60)&amp;":"&amp;TEXT(MOD(S20,60),"00")&amp;" (с резервом) — свободен не раньше этого времени",IF(AND(ISNUMBER(T20),T20&gt;0),"пересечение "&amp;(Q20-T20)&amp;" мин: следующая бронь с "&amp;INT(MOD(T20,1440)/60)&amp;":"&amp;TEXT(MOD(T20,60),"00")&amp;", а стол освободится (с резервом) в "&amp;INT(MOD(Q20,1440)/60)&amp;":"&amp;TEXT(MOD(Q20,60),"00"),"пересечение с другой бронью этого стола в то же время")),"")))))))))</f>
      </c>
      <c r="M20" s="15">
        <f>IF(B20="","",IF(OR(I20="отменена",I20="не пришли"),"нет","да"))</f>
      </c>
      <c r="N20" s="15">
        <f>IF(OR(A20="",E20=""),"",ROUND((A20+E20)*1440,0))</f>
      </c>
      <c r="O20" s="15">
        <f>IF(OR(A20="",F20=""),"",ROUND((IF(G20="",A20,G20)+F20)*1440,0))</f>
      </c>
      <c r="P20" s="15">
        <f>IF(H20&lt;&gt;"",H20,IF($D$3&lt;&gt;"",$D$3,""))</f>
      </c>
      <c r="Q20" s="15">
        <f>IF(OR(O20="",P20=""),"",O20+P20)</f>
      </c>
      <c r="R20" s="15">
        <f>IF(OR(M20&lt;&gt;"да",C20="",N20="",Q20="",O20&lt;=N20),"",COUNTIFS($C$8:$C$207,C20,$M$8:$M$207,"да",$N$8:$N$207,"&lt;"&amp;Q20,$Q$8:$Q$207,"&gt;"&amp;N20)-1)</f>
      </c>
      <c r="S20" s="15">
        <f>IF(OR(R20="",R20=0),"",MAXIFS($Q$8:$Q$207,$C$8:$C$207,C20,$M$8:$M$207,"да",$N$8:$N$207,"&lt;"&amp;N20,$Q$8:$Q$207,"&gt;"&amp;N20))</f>
      </c>
      <c r="T20" s="15">
        <f>IF(OR(R20="",R20=0),"",MINIFS($N$8:$N$207,$C$8:$C$207,C20,$M$8:$M$207,"да",$N$8:$N$207,"&gt;"&amp;N20,$N$8:$N$207,"&lt;"&amp;Q20))</f>
      </c>
      <c r="U20" s="15">
        <f>IF(OR(B20="",M20="нет"),"",IF(LEFT(L20,2)="ок","","да"))</f>
      </c>
    </row>
    <row r="21" spans="1:21" x14ac:dyDescent="0.25">
      <c r="A21" s="11"/>
      <c r="B21" s="12"/>
      <c r="C21" s="12"/>
      <c r="D21" s="12"/>
      <c r="E21" s="13"/>
      <c r="F21" s="13"/>
      <c r="G21" s="11"/>
      <c r="H21" s="12"/>
      <c r="I21" s="12"/>
      <c r="J21" s="12"/>
      <c r="K21" s="14">
        <f>IF(C21="","",IF(COUNTIF('Столы'!$A5:$A54,C21)=0,"нет в справочнике",IF(COUNTIFS('Столы'!$A5:$A54,C21,'Столы'!$B5:$B54,"&gt;0")=0,"не указано",VLOOKUP(C21,'Столы'!$A5:$B54,2,0))))</f>
      </c>
      <c r="L21" s="14">
        <f>IF(B21="","",IF(M21="нет","не занимает стол — статус «"&amp;I21&amp;"»",IF(OR(A21="",C21="",D21="",E21="",F21=""),"нужно уточнить: дата, стол, гости, начало и окончание",IF(OR(K21="нет в справочнике",K21="не указано"),"нужно уточнить вместимость стола "&amp;C21,IF(O21&lt;=N21,"окончание не позже начала — проверьте время или впишите дату окончания",IF(P21="","нужно уточнить резерв между посадками",IF(AND(D21&lt;=K21,R21=0),"ок: мест хватает, пересечений нет",TRIM(IF(D21&gt;K21,"гостей "&amp;D21&amp;" при "&amp;K21&amp;" местах — нужен другой стол. ","")&amp;IF(R21&gt;0,IF(AND(ISNUMBER(S21),S21&gt;N21),"пересечение "&amp;(MIN(S21,Q21)-N21)&amp;" мин: стол занят другой бронью до "&amp;INT(MOD(S21,1440)/60)&amp;":"&amp;TEXT(MOD(S21,60),"00")&amp;" (с резервом) — свободен не раньше этого времени",IF(AND(ISNUMBER(T21),T21&gt;0),"пересечение "&amp;(Q21-T21)&amp;" мин: следующая бронь с "&amp;INT(MOD(T21,1440)/60)&amp;":"&amp;TEXT(MOD(T21,60),"00")&amp;", а стол освободится (с резервом) в "&amp;INT(MOD(Q21,1440)/60)&amp;":"&amp;TEXT(MOD(Q21,60),"00"),"пересечение с другой бронью этого стола в то же время")),"")))))))))</f>
      </c>
      <c r="M21" s="15">
        <f>IF(B21="","",IF(OR(I21="отменена",I21="не пришли"),"нет","да"))</f>
      </c>
      <c r="N21" s="15">
        <f>IF(OR(A21="",E21=""),"",ROUND((A21+E21)*1440,0))</f>
      </c>
      <c r="O21" s="15">
        <f>IF(OR(A21="",F21=""),"",ROUND((IF(G21="",A21,G21)+F21)*1440,0))</f>
      </c>
      <c r="P21" s="15">
        <f>IF(H21&lt;&gt;"",H21,IF($D$3&lt;&gt;"",$D$3,""))</f>
      </c>
      <c r="Q21" s="15">
        <f>IF(OR(O21="",P21=""),"",O21+P21)</f>
      </c>
      <c r="R21" s="15">
        <f>IF(OR(M21&lt;&gt;"да",C21="",N21="",Q21="",O21&lt;=N21),"",COUNTIFS($C$8:$C$207,C21,$M$8:$M$207,"да",$N$8:$N$207,"&lt;"&amp;Q21,$Q$8:$Q$207,"&gt;"&amp;N21)-1)</f>
      </c>
      <c r="S21" s="15">
        <f>IF(OR(R21="",R21=0),"",MAXIFS($Q$8:$Q$207,$C$8:$C$207,C21,$M$8:$M$207,"да",$N$8:$N$207,"&lt;"&amp;N21,$Q$8:$Q$207,"&gt;"&amp;N21))</f>
      </c>
      <c r="T21" s="15">
        <f>IF(OR(R21="",R21=0),"",MINIFS($N$8:$N$207,$C$8:$C$207,C21,$M$8:$M$207,"да",$N$8:$N$207,"&gt;"&amp;N21,$N$8:$N$207,"&lt;"&amp;Q21))</f>
      </c>
      <c r="U21" s="15">
        <f>IF(OR(B21="",M21="нет"),"",IF(LEFT(L21,2)="ок","","да"))</f>
      </c>
    </row>
    <row r="22" spans="1:21" x14ac:dyDescent="0.25">
      <c r="A22" s="11"/>
      <c r="B22" s="12"/>
      <c r="C22" s="12"/>
      <c r="D22" s="12"/>
      <c r="E22" s="13"/>
      <c r="F22" s="13"/>
      <c r="G22" s="11"/>
      <c r="H22" s="12"/>
      <c r="I22" s="12"/>
      <c r="J22" s="12"/>
      <c r="K22" s="14">
        <f>IF(C22="","",IF(COUNTIF('Столы'!$A5:$A54,C22)=0,"нет в справочнике",IF(COUNTIFS('Столы'!$A5:$A54,C22,'Столы'!$B5:$B54,"&gt;0")=0,"не указано",VLOOKUP(C22,'Столы'!$A5:$B54,2,0))))</f>
      </c>
      <c r="L22" s="14">
        <f>IF(B22="","",IF(M22="нет","не занимает стол — статус «"&amp;I22&amp;"»",IF(OR(A22="",C22="",D22="",E22="",F22=""),"нужно уточнить: дата, стол, гости, начало и окончание",IF(OR(K22="нет в справочнике",K22="не указано"),"нужно уточнить вместимость стола "&amp;C22,IF(O22&lt;=N22,"окончание не позже начала — проверьте время или впишите дату окончания",IF(P22="","нужно уточнить резерв между посадками",IF(AND(D22&lt;=K22,R22=0),"ок: мест хватает, пересечений нет",TRIM(IF(D22&gt;K22,"гостей "&amp;D22&amp;" при "&amp;K22&amp;" местах — нужен другой стол. ","")&amp;IF(R22&gt;0,IF(AND(ISNUMBER(S22),S22&gt;N22),"пересечение "&amp;(MIN(S22,Q22)-N22)&amp;" мин: стол занят другой бронью до "&amp;INT(MOD(S22,1440)/60)&amp;":"&amp;TEXT(MOD(S22,60),"00")&amp;" (с резервом) — свободен не раньше этого времени",IF(AND(ISNUMBER(T22),T22&gt;0),"пересечение "&amp;(Q22-T22)&amp;" мин: следующая бронь с "&amp;INT(MOD(T22,1440)/60)&amp;":"&amp;TEXT(MOD(T22,60),"00")&amp;", а стол освободится (с резервом) в "&amp;INT(MOD(Q22,1440)/60)&amp;":"&amp;TEXT(MOD(Q22,60),"00"),"пересечение с другой бронью этого стола в то же время")),"")))))))))</f>
      </c>
      <c r="M22" s="15">
        <f>IF(B22="","",IF(OR(I22="отменена",I22="не пришли"),"нет","да"))</f>
      </c>
      <c r="N22" s="15">
        <f>IF(OR(A22="",E22=""),"",ROUND((A22+E22)*1440,0))</f>
      </c>
      <c r="O22" s="15">
        <f>IF(OR(A22="",F22=""),"",ROUND((IF(G22="",A22,G22)+F22)*1440,0))</f>
      </c>
      <c r="P22" s="15">
        <f>IF(H22&lt;&gt;"",H22,IF($D$3&lt;&gt;"",$D$3,""))</f>
      </c>
      <c r="Q22" s="15">
        <f>IF(OR(O22="",P22=""),"",O22+P22)</f>
      </c>
      <c r="R22" s="15">
        <f>IF(OR(M22&lt;&gt;"да",C22="",N22="",Q22="",O22&lt;=N22),"",COUNTIFS($C$8:$C$207,C22,$M$8:$M$207,"да",$N$8:$N$207,"&lt;"&amp;Q22,$Q$8:$Q$207,"&gt;"&amp;N22)-1)</f>
      </c>
      <c r="S22" s="15">
        <f>IF(OR(R22="",R22=0),"",MAXIFS($Q$8:$Q$207,$C$8:$C$207,C22,$M$8:$M$207,"да",$N$8:$N$207,"&lt;"&amp;N22,$Q$8:$Q$207,"&gt;"&amp;N22))</f>
      </c>
      <c r="T22" s="15">
        <f>IF(OR(R22="",R22=0),"",MINIFS($N$8:$N$207,$C$8:$C$207,C22,$M$8:$M$207,"да",$N$8:$N$207,"&gt;"&amp;N22,$N$8:$N$207,"&lt;"&amp;Q22))</f>
      </c>
      <c r="U22" s="15">
        <f>IF(OR(B22="",M22="нет"),"",IF(LEFT(L22,2)="ок","","да"))</f>
      </c>
    </row>
    <row r="23" spans="1:21" x14ac:dyDescent="0.25">
      <c r="A23" s="11"/>
      <c r="B23" s="12"/>
      <c r="C23" s="12"/>
      <c r="D23" s="12"/>
      <c r="E23" s="13"/>
      <c r="F23" s="13"/>
      <c r="G23" s="11"/>
      <c r="H23" s="12"/>
      <c r="I23" s="12"/>
      <c r="J23" s="12"/>
      <c r="K23" s="14">
        <f>IF(C23="","",IF(COUNTIF('Столы'!$A5:$A54,C23)=0,"нет в справочнике",IF(COUNTIFS('Столы'!$A5:$A54,C23,'Столы'!$B5:$B54,"&gt;0")=0,"не указано",VLOOKUP(C23,'Столы'!$A5:$B54,2,0))))</f>
      </c>
      <c r="L23" s="14">
        <f>IF(B23="","",IF(M23="нет","не занимает стол — статус «"&amp;I23&amp;"»",IF(OR(A23="",C23="",D23="",E23="",F23=""),"нужно уточнить: дата, стол, гости, начало и окончание",IF(OR(K23="нет в справочнике",K23="не указано"),"нужно уточнить вместимость стола "&amp;C23,IF(O23&lt;=N23,"окончание не позже начала — проверьте время или впишите дату окончания",IF(P23="","нужно уточнить резерв между посадками",IF(AND(D23&lt;=K23,R23=0),"ок: мест хватает, пересечений нет",TRIM(IF(D23&gt;K23,"гостей "&amp;D23&amp;" при "&amp;K23&amp;" местах — нужен другой стол. ","")&amp;IF(R23&gt;0,IF(AND(ISNUMBER(S23),S23&gt;N23),"пересечение "&amp;(MIN(S23,Q23)-N23)&amp;" мин: стол занят другой бронью до "&amp;INT(MOD(S23,1440)/60)&amp;":"&amp;TEXT(MOD(S23,60),"00")&amp;" (с резервом) — свободен не раньше этого времени",IF(AND(ISNUMBER(T23),T23&gt;0),"пересечение "&amp;(Q23-T23)&amp;" мин: следующая бронь с "&amp;INT(MOD(T23,1440)/60)&amp;":"&amp;TEXT(MOD(T23,60),"00")&amp;", а стол освободится (с резервом) в "&amp;INT(MOD(Q23,1440)/60)&amp;":"&amp;TEXT(MOD(Q23,60),"00"),"пересечение с другой бронью этого стола в то же время")),"")))))))))</f>
      </c>
      <c r="M23" s="15">
        <f>IF(B23="","",IF(OR(I23="отменена",I23="не пришли"),"нет","да"))</f>
      </c>
      <c r="N23" s="15">
        <f>IF(OR(A23="",E23=""),"",ROUND((A23+E23)*1440,0))</f>
      </c>
      <c r="O23" s="15">
        <f>IF(OR(A23="",F23=""),"",ROUND((IF(G23="",A23,G23)+F23)*1440,0))</f>
      </c>
      <c r="P23" s="15">
        <f>IF(H23&lt;&gt;"",H23,IF($D$3&lt;&gt;"",$D$3,""))</f>
      </c>
      <c r="Q23" s="15">
        <f>IF(OR(O23="",P23=""),"",O23+P23)</f>
      </c>
      <c r="R23" s="15">
        <f>IF(OR(M23&lt;&gt;"да",C23="",N23="",Q23="",O23&lt;=N23),"",COUNTIFS($C$8:$C$207,C23,$M$8:$M$207,"да",$N$8:$N$207,"&lt;"&amp;Q23,$Q$8:$Q$207,"&gt;"&amp;N23)-1)</f>
      </c>
      <c r="S23" s="15">
        <f>IF(OR(R23="",R23=0),"",MAXIFS($Q$8:$Q$207,$C$8:$C$207,C23,$M$8:$M$207,"да",$N$8:$N$207,"&lt;"&amp;N23,$Q$8:$Q$207,"&gt;"&amp;N23))</f>
      </c>
      <c r="T23" s="15">
        <f>IF(OR(R23="",R23=0),"",MINIFS($N$8:$N$207,$C$8:$C$207,C23,$M$8:$M$207,"да",$N$8:$N$207,"&gt;"&amp;N23,$N$8:$N$207,"&lt;"&amp;Q23))</f>
      </c>
      <c r="U23" s="15">
        <f>IF(OR(B23="",M23="нет"),"",IF(LEFT(L23,2)="ок","","да"))</f>
      </c>
    </row>
    <row r="24" spans="1:21" x14ac:dyDescent="0.25">
      <c r="A24" s="11"/>
      <c r="B24" s="12"/>
      <c r="C24" s="12"/>
      <c r="D24" s="12"/>
      <c r="E24" s="13"/>
      <c r="F24" s="13"/>
      <c r="G24" s="11"/>
      <c r="H24" s="12"/>
      <c r="I24" s="12"/>
      <c r="J24" s="12"/>
      <c r="K24" s="14">
        <f>IF(C24="","",IF(COUNTIF('Столы'!$A5:$A54,C24)=0,"нет в справочнике",IF(COUNTIFS('Столы'!$A5:$A54,C24,'Столы'!$B5:$B54,"&gt;0")=0,"не указано",VLOOKUP(C24,'Столы'!$A5:$B54,2,0))))</f>
      </c>
      <c r="L24" s="14">
        <f>IF(B24="","",IF(M24="нет","не занимает стол — статус «"&amp;I24&amp;"»",IF(OR(A24="",C24="",D24="",E24="",F24=""),"нужно уточнить: дата, стол, гости, начало и окончание",IF(OR(K24="нет в справочнике",K24="не указано"),"нужно уточнить вместимость стола "&amp;C24,IF(O24&lt;=N24,"окончание не позже начала — проверьте время или впишите дату окончания",IF(P24="","нужно уточнить резерв между посадками",IF(AND(D24&lt;=K24,R24=0),"ок: мест хватает, пересечений нет",TRIM(IF(D24&gt;K24,"гостей "&amp;D24&amp;" при "&amp;K24&amp;" местах — нужен другой стол. ","")&amp;IF(R24&gt;0,IF(AND(ISNUMBER(S24),S24&gt;N24),"пересечение "&amp;(MIN(S24,Q24)-N24)&amp;" мин: стол занят другой бронью до "&amp;INT(MOD(S24,1440)/60)&amp;":"&amp;TEXT(MOD(S24,60),"00")&amp;" (с резервом) — свободен не раньше этого времени",IF(AND(ISNUMBER(T24),T24&gt;0),"пересечение "&amp;(Q24-T24)&amp;" мин: следующая бронь с "&amp;INT(MOD(T24,1440)/60)&amp;":"&amp;TEXT(MOD(T24,60),"00")&amp;", а стол освободится (с резервом) в "&amp;INT(MOD(Q24,1440)/60)&amp;":"&amp;TEXT(MOD(Q24,60),"00"),"пересечение с другой бронью этого стола в то же время")),"")))))))))</f>
      </c>
      <c r="M24" s="15">
        <f>IF(B24="","",IF(OR(I24="отменена",I24="не пришли"),"нет","да"))</f>
      </c>
      <c r="N24" s="15">
        <f>IF(OR(A24="",E24=""),"",ROUND((A24+E24)*1440,0))</f>
      </c>
      <c r="O24" s="15">
        <f>IF(OR(A24="",F24=""),"",ROUND((IF(G24="",A24,G24)+F24)*1440,0))</f>
      </c>
      <c r="P24" s="15">
        <f>IF(H24&lt;&gt;"",H24,IF($D$3&lt;&gt;"",$D$3,""))</f>
      </c>
      <c r="Q24" s="15">
        <f>IF(OR(O24="",P24=""),"",O24+P24)</f>
      </c>
      <c r="R24" s="15">
        <f>IF(OR(M24&lt;&gt;"да",C24="",N24="",Q24="",O24&lt;=N24),"",COUNTIFS($C$8:$C$207,C24,$M$8:$M$207,"да",$N$8:$N$207,"&lt;"&amp;Q24,$Q$8:$Q$207,"&gt;"&amp;N24)-1)</f>
      </c>
      <c r="S24" s="15">
        <f>IF(OR(R24="",R24=0),"",MAXIFS($Q$8:$Q$207,$C$8:$C$207,C24,$M$8:$M$207,"да",$N$8:$N$207,"&lt;"&amp;N24,$Q$8:$Q$207,"&gt;"&amp;N24))</f>
      </c>
      <c r="T24" s="15">
        <f>IF(OR(R24="",R24=0),"",MINIFS($N$8:$N$207,$C$8:$C$207,C24,$M$8:$M$207,"да",$N$8:$N$207,"&gt;"&amp;N24,$N$8:$N$207,"&lt;"&amp;Q24))</f>
      </c>
      <c r="U24" s="15">
        <f>IF(OR(B24="",M24="нет"),"",IF(LEFT(L24,2)="ок","","да"))</f>
      </c>
    </row>
    <row r="25" spans="1:21" x14ac:dyDescent="0.25">
      <c r="A25" s="11"/>
      <c r="B25" s="12"/>
      <c r="C25" s="12"/>
      <c r="D25" s="12"/>
      <c r="E25" s="13"/>
      <c r="F25" s="13"/>
      <c r="G25" s="11"/>
      <c r="H25" s="12"/>
      <c r="I25" s="12"/>
      <c r="J25" s="12"/>
      <c r="K25" s="14">
        <f>IF(C25="","",IF(COUNTIF('Столы'!$A5:$A54,C25)=0,"нет в справочнике",IF(COUNTIFS('Столы'!$A5:$A54,C25,'Столы'!$B5:$B54,"&gt;0")=0,"не указано",VLOOKUP(C25,'Столы'!$A5:$B54,2,0))))</f>
      </c>
      <c r="L25" s="14">
        <f>IF(B25="","",IF(M25="нет","не занимает стол — статус «"&amp;I25&amp;"»",IF(OR(A25="",C25="",D25="",E25="",F25=""),"нужно уточнить: дата, стол, гости, начало и окончание",IF(OR(K25="нет в справочнике",K25="не указано"),"нужно уточнить вместимость стола "&amp;C25,IF(O25&lt;=N25,"окончание не позже начала — проверьте время или впишите дату окончания",IF(P25="","нужно уточнить резерв между посадками",IF(AND(D25&lt;=K25,R25=0),"ок: мест хватает, пересечений нет",TRIM(IF(D25&gt;K25,"гостей "&amp;D25&amp;" при "&amp;K25&amp;" местах — нужен другой стол. ","")&amp;IF(R25&gt;0,IF(AND(ISNUMBER(S25),S25&gt;N25),"пересечение "&amp;(MIN(S25,Q25)-N25)&amp;" мин: стол занят другой бронью до "&amp;INT(MOD(S25,1440)/60)&amp;":"&amp;TEXT(MOD(S25,60),"00")&amp;" (с резервом) — свободен не раньше этого времени",IF(AND(ISNUMBER(T25),T25&gt;0),"пересечение "&amp;(Q25-T25)&amp;" мин: следующая бронь с "&amp;INT(MOD(T25,1440)/60)&amp;":"&amp;TEXT(MOD(T25,60),"00")&amp;", а стол освободится (с резервом) в "&amp;INT(MOD(Q25,1440)/60)&amp;":"&amp;TEXT(MOD(Q25,60),"00"),"пересечение с другой бронью этого стола в то же время")),"")))))))))</f>
      </c>
      <c r="M25" s="15">
        <f>IF(B25="","",IF(OR(I25="отменена",I25="не пришли"),"нет","да"))</f>
      </c>
      <c r="N25" s="15">
        <f>IF(OR(A25="",E25=""),"",ROUND((A25+E25)*1440,0))</f>
      </c>
      <c r="O25" s="15">
        <f>IF(OR(A25="",F25=""),"",ROUND((IF(G25="",A25,G25)+F25)*1440,0))</f>
      </c>
      <c r="P25" s="15">
        <f>IF(H25&lt;&gt;"",H25,IF($D$3&lt;&gt;"",$D$3,""))</f>
      </c>
      <c r="Q25" s="15">
        <f>IF(OR(O25="",P25=""),"",O25+P25)</f>
      </c>
      <c r="R25" s="15">
        <f>IF(OR(M25&lt;&gt;"да",C25="",N25="",Q25="",O25&lt;=N25),"",COUNTIFS($C$8:$C$207,C25,$M$8:$M$207,"да",$N$8:$N$207,"&lt;"&amp;Q25,$Q$8:$Q$207,"&gt;"&amp;N25)-1)</f>
      </c>
      <c r="S25" s="15">
        <f>IF(OR(R25="",R25=0),"",MAXIFS($Q$8:$Q$207,$C$8:$C$207,C25,$M$8:$M$207,"да",$N$8:$N$207,"&lt;"&amp;N25,$Q$8:$Q$207,"&gt;"&amp;N25))</f>
      </c>
      <c r="T25" s="15">
        <f>IF(OR(R25="",R25=0),"",MINIFS($N$8:$N$207,$C$8:$C$207,C25,$M$8:$M$207,"да",$N$8:$N$207,"&gt;"&amp;N25,$N$8:$N$207,"&lt;"&amp;Q25))</f>
      </c>
      <c r="U25" s="15">
        <f>IF(OR(B25="",M25="нет"),"",IF(LEFT(L25,2)="ок","","да"))</f>
      </c>
    </row>
    <row r="26" spans="1:21" x14ac:dyDescent="0.25">
      <c r="A26" s="11"/>
      <c r="B26" s="12"/>
      <c r="C26" s="12"/>
      <c r="D26" s="12"/>
      <c r="E26" s="13"/>
      <c r="F26" s="13"/>
      <c r="G26" s="11"/>
      <c r="H26" s="12"/>
      <c r="I26" s="12"/>
      <c r="J26" s="12"/>
      <c r="K26" s="14">
        <f>IF(C26="","",IF(COUNTIF('Столы'!$A5:$A54,C26)=0,"нет в справочнике",IF(COUNTIFS('Столы'!$A5:$A54,C26,'Столы'!$B5:$B54,"&gt;0")=0,"не указано",VLOOKUP(C26,'Столы'!$A5:$B54,2,0))))</f>
      </c>
      <c r="L26" s="14">
        <f>IF(B26="","",IF(M26="нет","не занимает стол — статус «"&amp;I26&amp;"»",IF(OR(A26="",C26="",D26="",E26="",F26=""),"нужно уточнить: дата, стол, гости, начало и окончание",IF(OR(K26="нет в справочнике",K26="не указано"),"нужно уточнить вместимость стола "&amp;C26,IF(O26&lt;=N26,"окончание не позже начала — проверьте время или впишите дату окончания",IF(P26="","нужно уточнить резерв между посадками",IF(AND(D26&lt;=K26,R26=0),"ок: мест хватает, пересечений нет",TRIM(IF(D26&gt;K26,"гостей "&amp;D26&amp;" при "&amp;K26&amp;" местах — нужен другой стол. ","")&amp;IF(R26&gt;0,IF(AND(ISNUMBER(S26),S26&gt;N26),"пересечение "&amp;(MIN(S26,Q26)-N26)&amp;" мин: стол занят другой бронью до "&amp;INT(MOD(S26,1440)/60)&amp;":"&amp;TEXT(MOD(S26,60),"00")&amp;" (с резервом) — свободен не раньше этого времени",IF(AND(ISNUMBER(T26),T26&gt;0),"пересечение "&amp;(Q26-T26)&amp;" мин: следующая бронь с "&amp;INT(MOD(T26,1440)/60)&amp;":"&amp;TEXT(MOD(T26,60),"00")&amp;", а стол освободится (с резервом) в "&amp;INT(MOD(Q26,1440)/60)&amp;":"&amp;TEXT(MOD(Q26,60),"00"),"пересечение с другой бронью этого стола в то же время")),"")))))))))</f>
      </c>
      <c r="M26" s="15">
        <f>IF(B26="","",IF(OR(I26="отменена",I26="не пришли"),"нет","да"))</f>
      </c>
      <c r="N26" s="15">
        <f>IF(OR(A26="",E26=""),"",ROUND((A26+E26)*1440,0))</f>
      </c>
      <c r="O26" s="15">
        <f>IF(OR(A26="",F26=""),"",ROUND((IF(G26="",A26,G26)+F26)*1440,0))</f>
      </c>
      <c r="P26" s="15">
        <f>IF(H26&lt;&gt;"",H26,IF($D$3&lt;&gt;"",$D$3,""))</f>
      </c>
      <c r="Q26" s="15">
        <f>IF(OR(O26="",P26=""),"",O26+P26)</f>
      </c>
      <c r="R26" s="15">
        <f>IF(OR(M26&lt;&gt;"да",C26="",N26="",Q26="",O26&lt;=N26),"",COUNTIFS($C$8:$C$207,C26,$M$8:$M$207,"да",$N$8:$N$207,"&lt;"&amp;Q26,$Q$8:$Q$207,"&gt;"&amp;N26)-1)</f>
      </c>
      <c r="S26" s="15">
        <f>IF(OR(R26="",R26=0),"",MAXIFS($Q$8:$Q$207,$C$8:$C$207,C26,$M$8:$M$207,"да",$N$8:$N$207,"&lt;"&amp;N26,$Q$8:$Q$207,"&gt;"&amp;N26))</f>
      </c>
      <c r="T26" s="15">
        <f>IF(OR(R26="",R26=0),"",MINIFS($N$8:$N$207,$C$8:$C$207,C26,$M$8:$M$207,"да",$N$8:$N$207,"&gt;"&amp;N26,$N$8:$N$207,"&lt;"&amp;Q26))</f>
      </c>
      <c r="U26" s="15">
        <f>IF(OR(B26="",M26="нет"),"",IF(LEFT(L26,2)="ок","","да"))</f>
      </c>
    </row>
    <row r="27" spans="1:21" x14ac:dyDescent="0.25">
      <c r="A27" s="11"/>
      <c r="B27" s="12"/>
      <c r="C27" s="12"/>
      <c r="D27" s="12"/>
      <c r="E27" s="13"/>
      <c r="F27" s="13"/>
      <c r="G27" s="11"/>
      <c r="H27" s="12"/>
      <c r="I27" s="12"/>
      <c r="J27" s="12"/>
      <c r="K27" s="14">
        <f>IF(C27="","",IF(COUNTIF('Столы'!$A5:$A54,C27)=0,"нет в справочнике",IF(COUNTIFS('Столы'!$A5:$A54,C27,'Столы'!$B5:$B54,"&gt;0")=0,"не указано",VLOOKUP(C27,'Столы'!$A5:$B54,2,0))))</f>
      </c>
      <c r="L27" s="14">
        <f>IF(B27="","",IF(M27="нет","не занимает стол — статус «"&amp;I27&amp;"»",IF(OR(A27="",C27="",D27="",E27="",F27=""),"нужно уточнить: дата, стол, гости, начало и окончание",IF(OR(K27="нет в справочнике",K27="не указано"),"нужно уточнить вместимость стола "&amp;C27,IF(O27&lt;=N27,"окончание не позже начала — проверьте время или впишите дату окончания",IF(P27="","нужно уточнить резерв между посадками",IF(AND(D27&lt;=K27,R27=0),"ок: мест хватает, пересечений нет",TRIM(IF(D27&gt;K27,"гостей "&amp;D27&amp;" при "&amp;K27&amp;" местах — нужен другой стол. ","")&amp;IF(R27&gt;0,IF(AND(ISNUMBER(S27),S27&gt;N27),"пересечение "&amp;(MIN(S27,Q27)-N27)&amp;" мин: стол занят другой бронью до "&amp;INT(MOD(S27,1440)/60)&amp;":"&amp;TEXT(MOD(S27,60),"00")&amp;" (с резервом) — свободен не раньше этого времени",IF(AND(ISNUMBER(T27),T27&gt;0),"пересечение "&amp;(Q27-T27)&amp;" мин: следующая бронь с "&amp;INT(MOD(T27,1440)/60)&amp;":"&amp;TEXT(MOD(T27,60),"00")&amp;", а стол освободится (с резервом) в "&amp;INT(MOD(Q27,1440)/60)&amp;":"&amp;TEXT(MOD(Q27,60),"00"),"пересечение с другой бронью этого стола в то же время")),"")))))))))</f>
      </c>
      <c r="M27" s="15">
        <f>IF(B27="","",IF(OR(I27="отменена",I27="не пришли"),"нет","да"))</f>
      </c>
      <c r="N27" s="15">
        <f>IF(OR(A27="",E27=""),"",ROUND((A27+E27)*1440,0))</f>
      </c>
      <c r="O27" s="15">
        <f>IF(OR(A27="",F27=""),"",ROUND((IF(G27="",A27,G27)+F27)*1440,0))</f>
      </c>
      <c r="P27" s="15">
        <f>IF(H27&lt;&gt;"",H27,IF($D$3&lt;&gt;"",$D$3,""))</f>
      </c>
      <c r="Q27" s="15">
        <f>IF(OR(O27="",P27=""),"",O27+P27)</f>
      </c>
      <c r="R27" s="15">
        <f>IF(OR(M27&lt;&gt;"да",C27="",N27="",Q27="",O27&lt;=N27),"",COUNTIFS($C$8:$C$207,C27,$M$8:$M$207,"да",$N$8:$N$207,"&lt;"&amp;Q27,$Q$8:$Q$207,"&gt;"&amp;N27)-1)</f>
      </c>
      <c r="S27" s="15">
        <f>IF(OR(R27="",R27=0),"",MAXIFS($Q$8:$Q$207,$C$8:$C$207,C27,$M$8:$M$207,"да",$N$8:$N$207,"&lt;"&amp;N27,$Q$8:$Q$207,"&gt;"&amp;N27))</f>
      </c>
      <c r="T27" s="15">
        <f>IF(OR(R27="",R27=0),"",MINIFS($N$8:$N$207,$C$8:$C$207,C27,$M$8:$M$207,"да",$N$8:$N$207,"&gt;"&amp;N27,$N$8:$N$207,"&lt;"&amp;Q27))</f>
      </c>
      <c r="U27" s="15">
        <f>IF(OR(B27="",M27="нет"),"",IF(LEFT(L27,2)="ок","","да"))</f>
      </c>
    </row>
    <row r="28" spans="1:21" x14ac:dyDescent="0.25">
      <c r="A28" s="11"/>
      <c r="B28" s="12"/>
      <c r="C28" s="12"/>
      <c r="D28" s="12"/>
      <c r="E28" s="13"/>
      <c r="F28" s="13"/>
      <c r="G28" s="11"/>
      <c r="H28" s="12"/>
      <c r="I28" s="12"/>
      <c r="J28" s="12"/>
      <c r="K28" s="14">
        <f>IF(C28="","",IF(COUNTIF('Столы'!$A5:$A54,C28)=0,"нет в справочнике",IF(COUNTIFS('Столы'!$A5:$A54,C28,'Столы'!$B5:$B54,"&gt;0")=0,"не указано",VLOOKUP(C28,'Столы'!$A5:$B54,2,0))))</f>
      </c>
      <c r="L28" s="14">
        <f>IF(B28="","",IF(M28="нет","не занимает стол — статус «"&amp;I28&amp;"»",IF(OR(A28="",C28="",D28="",E28="",F28=""),"нужно уточнить: дата, стол, гости, начало и окончание",IF(OR(K28="нет в справочнике",K28="не указано"),"нужно уточнить вместимость стола "&amp;C28,IF(O28&lt;=N28,"окончание не позже начала — проверьте время или впишите дату окончания",IF(P28="","нужно уточнить резерв между посадками",IF(AND(D28&lt;=K28,R28=0),"ок: мест хватает, пересечений нет",TRIM(IF(D28&gt;K28,"гостей "&amp;D28&amp;" при "&amp;K28&amp;" местах — нужен другой стол. ","")&amp;IF(R28&gt;0,IF(AND(ISNUMBER(S28),S28&gt;N28),"пересечение "&amp;(MIN(S28,Q28)-N28)&amp;" мин: стол занят другой бронью до "&amp;INT(MOD(S28,1440)/60)&amp;":"&amp;TEXT(MOD(S28,60),"00")&amp;" (с резервом) — свободен не раньше этого времени",IF(AND(ISNUMBER(T28),T28&gt;0),"пересечение "&amp;(Q28-T28)&amp;" мин: следующая бронь с "&amp;INT(MOD(T28,1440)/60)&amp;":"&amp;TEXT(MOD(T28,60),"00")&amp;", а стол освободится (с резервом) в "&amp;INT(MOD(Q28,1440)/60)&amp;":"&amp;TEXT(MOD(Q28,60),"00"),"пересечение с другой бронью этого стола в то же время")),"")))))))))</f>
      </c>
      <c r="M28" s="15">
        <f>IF(B28="","",IF(OR(I28="отменена",I28="не пришли"),"нет","да"))</f>
      </c>
      <c r="N28" s="15">
        <f>IF(OR(A28="",E28=""),"",ROUND((A28+E28)*1440,0))</f>
      </c>
      <c r="O28" s="15">
        <f>IF(OR(A28="",F28=""),"",ROUND((IF(G28="",A28,G28)+F28)*1440,0))</f>
      </c>
      <c r="P28" s="15">
        <f>IF(H28&lt;&gt;"",H28,IF($D$3&lt;&gt;"",$D$3,""))</f>
      </c>
      <c r="Q28" s="15">
        <f>IF(OR(O28="",P28=""),"",O28+P28)</f>
      </c>
      <c r="R28" s="15">
        <f>IF(OR(M28&lt;&gt;"да",C28="",N28="",Q28="",O28&lt;=N28),"",COUNTIFS($C$8:$C$207,C28,$M$8:$M$207,"да",$N$8:$N$207,"&lt;"&amp;Q28,$Q$8:$Q$207,"&gt;"&amp;N28)-1)</f>
      </c>
      <c r="S28" s="15">
        <f>IF(OR(R28="",R28=0),"",MAXIFS($Q$8:$Q$207,$C$8:$C$207,C28,$M$8:$M$207,"да",$N$8:$N$207,"&lt;"&amp;N28,$Q$8:$Q$207,"&gt;"&amp;N28))</f>
      </c>
      <c r="T28" s="15">
        <f>IF(OR(R28="",R28=0),"",MINIFS($N$8:$N$207,$C$8:$C$207,C28,$M$8:$M$207,"да",$N$8:$N$207,"&gt;"&amp;N28,$N$8:$N$207,"&lt;"&amp;Q28))</f>
      </c>
      <c r="U28" s="15">
        <f>IF(OR(B28="",M28="нет"),"",IF(LEFT(L28,2)="ок","","да"))</f>
      </c>
    </row>
    <row r="29" spans="1:21" x14ac:dyDescent="0.25">
      <c r="A29" s="11"/>
      <c r="B29" s="12"/>
      <c r="C29" s="12"/>
      <c r="D29" s="12"/>
      <c r="E29" s="13"/>
      <c r="F29" s="13"/>
      <c r="G29" s="11"/>
      <c r="H29" s="12"/>
      <c r="I29" s="12"/>
      <c r="J29" s="12"/>
      <c r="K29" s="14">
        <f>IF(C29="","",IF(COUNTIF('Столы'!$A5:$A54,C29)=0,"нет в справочнике",IF(COUNTIFS('Столы'!$A5:$A54,C29,'Столы'!$B5:$B54,"&gt;0")=0,"не указано",VLOOKUP(C29,'Столы'!$A5:$B54,2,0))))</f>
      </c>
      <c r="L29" s="14">
        <f>IF(B29="","",IF(M29="нет","не занимает стол — статус «"&amp;I29&amp;"»",IF(OR(A29="",C29="",D29="",E29="",F29=""),"нужно уточнить: дата, стол, гости, начало и окончание",IF(OR(K29="нет в справочнике",K29="не указано"),"нужно уточнить вместимость стола "&amp;C29,IF(O29&lt;=N29,"окончание не позже начала — проверьте время или впишите дату окончания",IF(P29="","нужно уточнить резерв между посадками",IF(AND(D29&lt;=K29,R29=0),"ок: мест хватает, пересечений нет",TRIM(IF(D29&gt;K29,"гостей "&amp;D29&amp;" при "&amp;K29&amp;" местах — нужен другой стол. ","")&amp;IF(R29&gt;0,IF(AND(ISNUMBER(S29),S29&gt;N29),"пересечение "&amp;(MIN(S29,Q29)-N29)&amp;" мин: стол занят другой бронью до "&amp;INT(MOD(S29,1440)/60)&amp;":"&amp;TEXT(MOD(S29,60),"00")&amp;" (с резервом) — свободен не раньше этого времени",IF(AND(ISNUMBER(T29),T29&gt;0),"пересечение "&amp;(Q29-T29)&amp;" мин: следующая бронь с "&amp;INT(MOD(T29,1440)/60)&amp;":"&amp;TEXT(MOD(T29,60),"00")&amp;", а стол освободится (с резервом) в "&amp;INT(MOD(Q29,1440)/60)&amp;":"&amp;TEXT(MOD(Q29,60),"00"),"пересечение с другой бронью этого стола в то же время")),"")))))))))</f>
      </c>
      <c r="M29" s="15">
        <f>IF(B29="","",IF(OR(I29="отменена",I29="не пришли"),"нет","да"))</f>
      </c>
      <c r="N29" s="15">
        <f>IF(OR(A29="",E29=""),"",ROUND((A29+E29)*1440,0))</f>
      </c>
      <c r="O29" s="15">
        <f>IF(OR(A29="",F29=""),"",ROUND((IF(G29="",A29,G29)+F29)*1440,0))</f>
      </c>
      <c r="P29" s="15">
        <f>IF(H29&lt;&gt;"",H29,IF($D$3&lt;&gt;"",$D$3,""))</f>
      </c>
      <c r="Q29" s="15">
        <f>IF(OR(O29="",P29=""),"",O29+P29)</f>
      </c>
      <c r="R29" s="15">
        <f>IF(OR(M29&lt;&gt;"да",C29="",N29="",Q29="",O29&lt;=N29),"",COUNTIFS($C$8:$C$207,C29,$M$8:$M$207,"да",$N$8:$N$207,"&lt;"&amp;Q29,$Q$8:$Q$207,"&gt;"&amp;N29)-1)</f>
      </c>
      <c r="S29" s="15">
        <f>IF(OR(R29="",R29=0),"",MAXIFS($Q$8:$Q$207,$C$8:$C$207,C29,$M$8:$M$207,"да",$N$8:$N$207,"&lt;"&amp;N29,$Q$8:$Q$207,"&gt;"&amp;N29))</f>
      </c>
      <c r="T29" s="15">
        <f>IF(OR(R29="",R29=0),"",MINIFS($N$8:$N$207,$C$8:$C$207,C29,$M$8:$M$207,"да",$N$8:$N$207,"&gt;"&amp;N29,$N$8:$N$207,"&lt;"&amp;Q29))</f>
      </c>
      <c r="U29" s="15">
        <f>IF(OR(B29="",M29="нет"),"",IF(LEFT(L29,2)="ок","","да"))</f>
      </c>
    </row>
    <row r="30" spans="1:21" x14ac:dyDescent="0.25">
      <c r="A30" s="11"/>
      <c r="B30" s="12"/>
      <c r="C30" s="12"/>
      <c r="D30" s="12"/>
      <c r="E30" s="13"/>
      <c r="F30" s="13"/>
      <c r="G30" s="11"/>
      <c r="H30" s="12"/>
      <c r="I30" s="12"/>
      <c r="J30" s="12"/>
      <c r="K30" s="14">
        <f>IF(C30="","",IF(COUNTIF('Столы'!$A5:$A54,C30)=0,"нет в справочнике",IF(COUNTIFS('Столы'!$A5:$A54,C30,'Столы'!$B5:$B54,"&gt;0")=0,"не указано",VLOOKUP(C30,'Столы'!$A5:$B54,2,0))))</f>
      </c>
      <c r="L30" s="14">
        <f>IF(B30="","",IF(M30="нет","не занимает стол — статус «"&amp;I30&amp;"»",IF(OR(A30="",C30="",D30="",E30="",F30=""),"нужно уточнить: дата, стол, гости, начало и окончание",IF(OR(K30="нет в справочнике",K30="не указано"),"нужно уточнить вместимость стола "&amp;C30,IF(O30&lt;=N30,"окончание не позже начала — проверьте время или впишите дату окончания",IF(P30="","нужно уточнить резерв между посадками",IF(AND(D30&lt;=K30,R30=0),"ок: мест хватает, пересечений нет",TRIM(IF(D30&gt;K30,"гостей "&amp;D30&amp;" при "&amp;K30&amp;" местах — нужен другой стол. ","")&amp;IF(R30&gt;0,IF(AND(ISNUMBER(S30),S30&gt;N30),"пересечение "&amp;(MIN(S30,Q30)-N30)&amp;" мин: стол занят другой бронью до "&amp;INT(MOD(S30,1440)/60)&amp;":"&amp;TEXT(MOD(S30,60),"00")&amp;" (с резервом) — свободен не раньше этого времени",IF(AND(ISNUMBER(T30),T30&gt;0),"пересечение "&amp;(Q30-T30)&amp;" мин: следующая бронь с "&amp;INT(MOD(T30,1440)/60)&amp;":"&amp;TEXT(MOD(T30,60),"00")&amp;", а стол освободится (с резервом) в "&amp;INT(MOD(Q30,1440)/60)&amp;":"&amp;TEXT(MOD(Q30,60),"00"),"пересечение с другой бронью этого стола в то же время")),"")))))))))</f>
      </c>
      <c r="M30" s="15">
        <f>IF(B30="","",IF(OR(I30="отменена",I30="не пришли"),"нет","да"))</f>
      </c>
      <c r="N30" s="15">
        <f>IF(OR(A30="",E30=""),"",ROUND((A30+E30)*1440,0))</f>
      </c>
      <c r="O30" s="15">
        <f>IF(OR(A30="",F30=""),"",ROUND((IF(G30="",A30,G30)+F30)*1440,0))</f>
      </c>
      <c r="P30" s="15">
        <f>IF(H30&lt;&gt;"",H30,IF($D$3&lt;&gt;"",$D$3,""))</f>
      </c>
      <c r="Q30" s="15">
        <f>IF(OR(O30="",P30=""),"",O30+P30)</f>
      </c>
      <c r="R30" s="15">
        <f>IF(OR(M30&lt;&gt;"да",C30="",N30="",Q30="",O30&lt;=N30),"",COUNTIFS($C$8:$C$207,C30,$M$8:$M$207,"да",$N$8:$N$207,"&lt;"&amp;Q30,$Q$8:$Q$207,"&gt;"&amp;N30)-1)</f>
      </c>
      <c r="S30" s="15">
        <f>IF(OR(R30="",R30=0),"",MAXIFS($Q$8:$Q$207,$C$8:$C$207,C30,$M$8:$M$207,"да",$N$8:$N$207,"&lt;"&amp;N30,$Q$8:$Q$207,"&gt;"&amp;N30))</f>
      </c>
      <c r="T30" s="15">
        <f>IF(OR(R30="",R30=0),"",MINIFS($N$8:$N$207,$C$8:$C$207,C30,$M$8:$M$207,"да",$N$8:$N$207,"&gt;"&amp;N30,$N$8:$N$207,"&lt;"&amp;Q30))</f>
      </c>
      <c r="U30" s="15">
        <f>IF(OR(B30="",M30="нет"),"",IF(LEFT(L30,2)="ок","","да"))</f>
      </c>
    </row>
    <row r="31" spans="1:21" x14ac:dyDescent="0.25">
      <c r="A31" s="11"/>
      <c r="B31" s="12"/>
      <c r="C31" s="12"/>
      <c r="D31" s="12"/>
      <c r="E31" s="13"/>
      <c r="F31" s="13"/>
      <c r="G31" s="11"/>
      <c r="H31" s="12"/>
      <c r="I31" s="12"/>
      <c r="J31" s="12"/>
      <c r="K31" s="14">
        <f>IF(C31="","",IF(COUNTIF('Столы'!$A5:$A54,C31)=0,"нет в справочнике",IF(COUNTIFS('Столы'!$A5:$A54,C31,'Столы'!$B5:$B54,"&gt;0")=0,"не указано",VLOOKUP(C31,'Столы'!$A5:$B54,2,0))))</f>
      </c>
      <c r="L31" s="14">
        <f>IF(B31="","",IF(M31="нет","не занимает стол — статус «"&amp;I31&amp;"»",IF(OR(A31="",C31="",D31="",E31="",F31=""),"нужно уточнить: дата, стол, гости, начало и окончание",IF(OR(K31="нет в справочнике",K31="не указано"),"нужно уточнить вместимость стола "&amp;C31,IF(O31&lt;=N31,"окончание не позже начала — проверьте время или впишите дату окончания",IF(P31="","нужно уточнить резерв между посадками",IF(AND(D31&lt;=K31,R31=0),"ок: мест хватает, пересечений нет",TRIM(IF(D31&gt;K31,"гостей "&amp;D31&amp;" при "&amp;K31&amp;" местах — нужен другой стол. ","")&amp;IF(R31&gt;0,IF(AND(ISNUMBER(S31),S31&gt;N31),"пересечение "&amp;(MIN(S31,Q31)-N31)&amp;" мин: стол занят другой бронью до "&amp;INT(MOD(S31,1440)/60)&amp;":"&amp;TEXT(MOD(S31,60),"00")&amp;" (с резервом) — свободен не раньше этого времени",IF(AND(ISNUMBER(T31),T31&gt;0),"пересечение "&amp;(Q31-T31)&amp;" мин: следующая бронь с "&amp;INT(MOD(T31,1440)/60)&amp;":"&amp;TEXT(MOD(T31,60),"00")&amp;", а стол освободится (с резервом) в "&amp;INT(MOD(Q31,1440)/60)&amp;":"&amp;TEXT(MOD(Q31,60),"00"),"пересечение с другой бронью этого стола в то же время")),"")))))))))</f>
      </c>
      <c r="M31" s="15">
        <f>IF(B31="","",IF(OR(I31="отменена",I31="не пришли"),"нет","да"))</f>
      </c>
      <c r="N31" s="15">
        <f>IF(OR(A31="",E31=""),"",ROUND((A31+E31)*1440,0))</f>
      </c>
      <c r="O31" s="15">
        <f>IF(OR(A31="",F31=""),"",ROUND((IF(G31="",A31,G31)+F31)*1440,0))</f>
      </c>
      <c r="P31" s="15">
        <f>IF(H31&lt;&gt;"",H31,IF($D$3&lt;&gt;"",$D$3,""))</f>
      </c>
      <c r="Q31" s="15">
        <f>IF(OR(O31="",P31=""),"",O31+P31)</f>
      </c>
      <c r="R31" s="15">
        <f>IF(OR(M31&lt;&gt;"да",C31="",N31="",Q31="",O31&lt;=N31),"",COUNTIFS($C$8:$C$207,C31,$M$8:$M$207,"да",$N$8:$N$207,"&lt;"&amp;Q31,$Q$8:$Q$207,"&gt;"&amp;N31)-1)</f>
      </c>
      <c r="S31" s="15">
        <f>IF(OR(R31="",R31=0),"",MAXIFS($Q$8:$Q$207,$C$8:$C$207,C31,$M$8:$M$207,"да",$N$8:$N$207,"&lt;"&amp;N31,$Q$8:$Q$207,"&gt;"&amp;N31))</f>
      </c>
      <c r="T31" s="15">
        <f>IF(OR(R31="",R31=0),"",MINIFS($N$8:$N$207,$C$8:$C$207,C31,$M$8:$M$207,"да",$N$8:$N$207,"&gt;"&amp;N31,$N$8:$N$207,"&lt;"&amp;Q31))</f>
      </c>
      <c r="U31" s="15">
        <f>IF(OR(B31="",M31="нет"),"",IF(LEFT(L31,2)="ок","","да"))</f>
      </c>
    </row>
    <row r="32" spans="1:21" x14ac:dyDescent="0.25">
      <c r="A32" s="11"/>
      <c r="B32" s="12"/>
      <c r="C32" s="12"/>
      <c r="D32" s="12"/>
      <c r="E32" s="13"/>
      <c r="F32" s="13"/>
      <c r="G32" s="11"/>
      <c r="H32" s="12"/>
      <c r="I32" s="12"/>
      <c r="J32" s="12"/>
      <c r="K32" s="14">
        <f>IF(C32="","",IF(COUNTIF('Столы'!$A5:$A54,C32)=0,"нет в справочнике",IF(COUNTIFS('Столы'!$A5:$A54,C32,'Столы'!$B5:$B54,"&gt;0")=0,"не указано",VLOOKUP(C32,'Столы'!$A5:$B54,2,0))))</f>
      </c>
      <c r="L32" s="14">
        <f>IF(B32="","",IF(M32="нет","не занимает стол — статус «"&amp;I32&amp;"»",IF(OR(A32="",C32="",D32="",E32="",F32=""),"нужно уточнить: дата, стол, гости, начало и окончание",IF(OR(K32="нет в справочнике",K32="не указано"),"нужно уточнить вместимость стола "&amp;C32,IF(O32&lt;=N32,"окончание не позже начала — проверьте время или впишите дату окончания",IF(P32="","нужно уточнить резерв между посадками",IF(AND(D32&lt;=K32,R32=0),"ок: мест хватает, пересечений нет",TRIM(IF(D32&gt;K32,"гостей "&amp;D32&amp;" при "&amp;K32&amp;" местах — нужен другой стол. ","")&amp;IF(R32&gt;0,IF(AND(ISNUMBER(S32),S32&gt;N32),"пересечение "&amp;(MIN(S32,Q32)-N32)&amp;" мин: стол занят другой бронью до "&amp;INT(MOD(S32,1440)/60)&amp;":"&amp;TEXT(MOD(S32,60),"00")&amp;" (с резервом) — свободен не раньше этого времени",IF(AND(ISNUMBER(T32),T32&gt;0),"пересечение "&amp;(Q32-T32)&amp;" мин: следующая бронь с "&amp;INT(MOD(T32,1440)/60)&amp;":"&amp;TEXT(MOD(T32,60),"00")&amp;", а стол освободится (с резервом) в "&amp;INT(MOD(Q32,1440)/60)&amp;":"&amp;TEXT(MOD(Q32,60),"00"),"пересечение с другой бронью этого стола в то же время")),"")))))))))</f>
      </c>
      <c r="M32" s="15">
        <f>IF(B32="","",IF(OR(I32="отменена",I32="не пришли"),"нет","да"))</f>
      </c>
      <c r="N32" s="15">
        <f>IF(OR(A32="",E32=""),"",ROUND((A32+E32)*1440,0))</f>
      </c>
      <c r="O32" s="15">
        <f>IF(OR(A32="",F32=""),"",ROUND((IF(G32="",A32,G32)+F32)*1440,0))</f>
      </c>
      <c r="P32" s="15">
        <f>IF(H32&lt;&gt;"",H32,IF($D$3&lt;&gt;"",$D$3,""))</f>
      </c>
      <c r="Q32" s="15">
        <f>IF(OR(O32="",P32=""),"",O32+P32)</f>
      </c>
      <c r="R32" s="15">
        <f>IF(OR(M32&lt;&gt;"да",C32="",N32="",Q32="",O32&lt;=N32),"",COUNTIFS($C$8:$C$207,C32,$M$8:$M$207,"да",$N$8:$N$207,"&lt;"&amp;Q32,$Q$8:$Q$207,"&gt;"&amp;N32)-1)</f>
      </c>
      <c r="S32" s="15">
        <f>IF(OR(R32="",R32=0),"",MAXIFS($Q$8:$Q$207,$C$8:$C$207,C32,$M$8:$M$207,"да",$N$8:$N$207,"&lt;"&amp;N32,$Q$8:$Q$207,"&gt;"&amp;N32))</f>
      </c>
      <c r="T32" s="15">
        <f>IF(OR(R32="",R32=0),"",MINIFS($N$8:$N$207,$C$8:$C$207,C32,$M$8:$M$207,"да",$N$8:$N$207,"&gt;"&amp;N32,$N$8:$N$207,"&lt;"&amp;Q32))</f>
      </c>
      <c r="U32" s="15">
        <f>IF(OR(B32="",M32="нет"),"",IF(LEFT(L32,2)="ок","","да"))</f>
      </c>
    </row>
    <row r="33" spans="1:21" x14ac:dyDescent="0.25">
      <c r="A33" s="11"/>
      <c r="B33" s="12"/>
      <c r="C33" s="12"/>
      <c r="D33" s="12"/>
      <c r="E33" s="13"/>
      <c r="F33" s="13"/>
      <c r="G33" s="11"/>
      <c r="H33" s="12"/>
      <c r="I33" s="12"/>
      <c r="J33" s="12"/>
      <c r="K33" s="14">
        <f>IF(C33="","",IF(COUNTIF('Столы'!$A5:$A54,C33)=0,"нет в справочнике",IF(COUNTIFS('Столы'!$A5:$A54,C33,'Столы'!$B5:$B54,"&gt;0")=0,"не указано",VLOOKUP(C33,'Столы'!$A5:$B54,2,0))))</f>
      </c>
      <c r="L33" s="14">
        <f>IF(B33="","",IF(M33="нет","не занимает стол — статус «"&amp;I33&amp;"»",IF(OR(A33="",C33="",D33="",E33="",F33=""),"нужно уточнить: дата, стол, гости, начало и окончание",IF(OR(K33="нет в справочнике",K33="не указано"),"нужно уточнить вместимость стола "&amp;C33,IF(O33&lt;=N33,"окончание не позже начала — проверьте время или впишите дату окончания",IF(P33="","нужно уточнить резерв между посадками",IF(AND(D33&lt;=K33,R33=0),"ок: мест хватает, пересечений нет",TRIM(IF(D33&gt;K33,"гостей "&amp;D33&amp;" при "&amp;K33&amp;" местах — нужен другой стол. ","")&amp;IF(R33&gt;0,IF(AND(ISNUMBER(S33),S33&gt;N33),"пересечение "&amp;(MIN(S33,Q33)-N33)&amp;" мин: стол занят другой бронью до "&amp;INT(MOD(S33,1440)/60)&amp;":"&amp;TEXT(MOD(S33,60),"00")&amp;" (с резервом) — свободен не раньше этого времени",IF(AND(ISNUMBER(T33),T33&gt;0),"пересечение "&amp;(Q33-T33)&amp;" мин: следующая бронь с "&amp;INT(MOD(T33,1440)/60)&amp;":"&amp;TEXT(MOD(T33,60),"00")&amp;", а стол освободится (с резервом) в "&amp;INT(MOD(Q33,1440)/60)&amp;":"&amp;TEXT(MOD(Q33,60),"00"),"пересечение с другой бронью этого стола в то же время")),"")))))))))</f>
      </c>
      <c r="M33" s="15">
        <f>IF(B33="","",IF(OR(I33="отменена",I33="не пришли"),"нет","да"))</f>
      </c>
      <c r="N33" s="15">
        <f>IF(OR(A33="",E33=""),"",ROUND((A33+E33)*1440,0))</f>
      </c>
      <c r="O33" s="15">
        <f>IF(OR(A33="",F33=""),"",ROUND((IF(G33="",A33,G33)+F33)*1440,0))</f>
      </c>
      <c r="P33" s="15">
        <f>IF(H33&lt;&gt;"",H33,IF($D$3&lt;&gt;"",$D$3,""))</f>
      </c>
      <c r="Q33" s="15">
        <f>IF(OR(O33="",P33=""),"",O33+P33)</f>
      </c>
      <c r="R33" s="15">
        <f>IF(OR(M33&lt;&gt;"да",C33="",N33="",Q33="",O33&lt;=N33),"",COUNTIFS($C$8:$C$207,C33,$M$8:$M$207,"да",$N$8:$N$207,"&lt;"&amp;Q33,$Q$8:$Q$207,"&gt;"&amp;N33)-1)</f>
      </c>
      <c r="S33" s="15">
        <f>IF(OR(R33="",R33=0),"",MAXIFS($Q$8:$Q$207,$C$8:$C$207,C33,$M$8:$M$207,"да",$N$8:$N$207,"&lt;"&amp;N33,$Q$8:$Q$207,"&gt;"&amp;N33))</f>
      </c>
      <c r="T33" s="15">
        <f>IF(OR(R33="",R33=0),"",MINIFS($N$8:$N$207,$C$8:$C$207,C33,$M$8:$M$207,"да",$N$8:$N$207,"&gt;"&amp;N33,$N$8:$N$207,"&lt;"&amp;Q33))</f>
      </c>
      <c r="U33" s="15">
        <f>IF(OR(B33="",M33="нет"),"",IF(LEFT(L33,2)="ок","","да"))</f>
      </c>
    </row>
    <row r="34" spans="1:21" x14ac:dyDescent="0.25">
      <c r="A34" s="11"/>
      <c r="B34" s="12"/>
      <c r="C34" s="12"/>
      <c r="D34" s="12"/>
      <c r="E34" s="13"/>
      <c r="F34" s="13"/>
      <c r="G34" s="11"/>
      <c r="H34" s="12"/>
      <c r="I34" s="12"/>
      <c r="J34" s="12"/>
      <c r="K34" s="14">
        <f>IF(C34="","",IF(COUNTIF('Столы'!$A5:$A54,C34)=0,"нет в справочнике",IF(COUNTIFS('Столы'!$A5:$A54,C34,'Столы'!$B5:$B54,"&gt;0")=0,"не указано",VLOOKUP(C34,'Столы'!$A5:$B54,2,0))))</f>
      </c>
      <c r="L34" s="14">
        <f>IF(B34="","",IF(M34="нет","не занимает стол — статус «"&amp;I34&amp;"»",IF(OR(A34="",C34="",D34="",E34="",F34=""),"нужно уточнить: дата, стол, гости, начало и окончание",IF(OR(K34="нет в справочнике",K34="не указано"),"нужно уточнить вместимость стола "&amp;C34,IF(O34&lt;=N34,"окончание не позже начала — проверьте время или впишите дату окончания",IF(P34="","нужно уточнить резерв между посадками",IF(AND(D34&lt;=K34,R34=0),"ок: мест хватает, пересечений нет",TRIM(IF(D34&gt;K34,"гостей "&amp;D34&amp;" при "&amp;K34&amp;" местах — нужен другой стол. ","")&amp;IF(R34&gt;0,IF(AND(ISNUMBER(S34),S34&gt;N34),"пересечение "&amp;(MIN(S34,Q34)-N34)&amp;" мин: стол занят другой бронью до "&amp;INT(MOD(S34,1440)/60)&amp;":"&amp;TEXT(MOD(S34,60),"00")&amp;" (с резервом) — свободен не раньше этого времени",IF(AND(ISNUMBER(T34),T34&gt;0),"пересечение "&amp;(Q34-T34)&amp;" мин: следующая бронь с "&amp;INT(MOD(T34,1440)/60)&amp;":"&amp;TEXT(MOD(T34,60),"00")&amp;", а стол освободится (с резервом) в "&amp;INT(MOD(Q34,1440)/60)&amp;":"&amp;TEXT(MOD(Q34,60),"00"),"пересечение с другой бронью этого стола в то же время")),"")))))))))</f>
      </c>
      <c r="M34" s="15">
        <f>IF(B34="","",IF(OR(I34="отменена",I34="не пришли"),"нет","да"))</f>
      </c>
      <c r="N34" s="15">
        <f>IF(OR(A34="",E34=""),"",ROUND((A34+E34)*1440,0))</f>
      </c>
      <c r="O34" s="15">
        <f>IF(OR(A34="",F34=""),"",ROUND((IF(G34="",A34,G34)+F34)*1440,0))</f>
      </c>
      <c r="P34" s="15">
        <f>IF(H34&lt;&gt;"",H34,IF($D$3&lt;&gt;"",$D$3,""))</f>
      </c>
      <c r="Q34" s="15">
        <f>IF(OR(O34="",P34=""),"",O34+P34)</f>
      </c>
      <c r="R34" s="15">
        <f>IF(OR(M34&lt;&gt;"да",C34="",N34="",Q34="",O34&lt;=N34),"",COUNTIFS($C$8:$C$207,C34,$M$8:$M$207,"да",$N$8:$N$207,"&lt;"&amp;Q34,$Q$8:$Q$207,"&gt;"&amp;N34)-1)</f>
      </c>
      <c r="S34" s="15">
        <f>IF(OR(R34="",R34=0),"",MAXIFS($Q$8:$Q$207,$C$8:$C$207,C34,$M$8:$M$207,"да",$N$8:$N$207,"&lt;"&amp;N34,$Q$8:$Q$207,"&gt;"&amp;N34))</f>
      </c>
      <c r="T34" s="15">
        <f>IF(OR(R34="",R34=0),"",MINIFS($N$8:$N$207,$C$8:$C$207,C34,$M$8:$M$207,"да",$N$8:$N$207,"&gt;"&amp;N34,$N$8:$N$207,"&lt;"&amp;Q34))</f>
      </c>
      <c r="U34" s="15">
        <f>IF(OR(B34="",M34="нет"),"",IF(LEFT(L34,2)="ок","","да"))</f>
      </c>
    </row>
    <row r="35" spans="1:21" x14ac:dyDescent="0.25">
      <c r="A35" s="11"/>
      <c r="B35" s="12"/>
      <c r="C35" s="12"/>
      <c r="D35" s="12"/>
      <c r="E35" s="13"/>
      <c r="F35" s="13"/>
      <c r="G35" s="11"/>
      <c r="H35" s="12"/>
      <c r="I35" s="12"/>
      <c r="J35" s="12"/>
      <c r="K35" s="14">
        <f>IF(C35="","",IF(COUNTIF('Столы'!$A5:$A54,C35)=0,"нет в справочнике",IF(COUNTIFS('Столы'!$A5:$A54,C35,'Столы'!$B5:$B54,"&gt;0")=0,"не указано",VLOOKUP(C35,'Столы'!$A5:$B54,2,0))))</f>
      </c>
      <c r="L35" s="14">
        <f>IF(B35="","",IF(M35="нет","не занимает стол — статус «"&amp;I35&amp;"»",IF(OR(A35="",C35="",D35="",E35="",F35=""),"нужно уточнить: дата, стол, гости, начало и окончание",IF(OR(K35="нет в справочнике",K35="не указано"),"нужно уточнить вместимость стола "&amp;C35,IF(O35&lt;=N35,"окончание не позже начала — проверьте время или впишите дату окончания",IF(P35="","нужно уточнить резерв между посадками",IF(AND(D35&lt;=K35,R35=0),"ок: мест хватает, пересечений нет",TRIM(IF(D35&gt;K35,"гостей "&amp;D35&amp;" при "&amp;K35&amp;" местах — нужен другой стол. ","")&amp;IF(R35&gt;0,IF(AND(ISNUMBER(S35),S35&gt;N35),"пересечение "&amp;(MIN(S35,Q35)-N35)&amp;" мин: стол занят другой бронью до "&amp;INT(MOD(S35,1440)/60)&amp;":"&amp;TEXT(MOD(S35,60),"00")&amp;" (с резервом) — свободен не раньше этого времени",IF(AND(ISNUMBER(T35),T35&gt;0),"пересечение "&amp;(Q35-T35)&amp;" мин: следующая бронь с "&amp;INT(MOD(T35,1440)/60)&amp;":"&amp;TEXT(MOD(T35,60),"00")&amp;", а стол освободится (с резервом) в "&amp;INT(MOD(Q35,1440)/60)&amp;":"&amp;TEXT(MOD(Q35,60),"00"),"пересечение с другой бронью этого стола в то же время")),"")))))))))</f>
      </c>
      <c r="M35" s="15">
        <f>IF(B35="","",IF(OR(I35="отменена",I35="не пришли"),"нет","да"))</f>
      </c>
      <c r="N35" s="15">
        <f>IF(OR(A35="",E35=""),"",ROUND((A35+E35)*1440,0))</f>
      </c>
      <c r="O35" s="15">
        <f>IF(OR(A35="",F35=""),"",ROUND((IF(G35="",A35,G35)+F35)*1440,0))</f>
      </c>
      <c r="P35" s="15">
        <f>IF(H35&lt;&gt;"",H35,IF($D$3&lt;&gt;"",$D$3,""))</f>
      </c>
      <c r="Q35" s="15">
        <f>IF(OR(O35="",P35=""),"",O35+P35)</f>
      </c>
      <c r="R35" s="15">
        <f>IF(OR(M35&lt;&gt;"да",C35="",N35="",Q35="",O35&lt;=N35),"",COUNTIFS($C$8:$C$207,C35,$M$8:$M$207,"да",$N$8:$N$207,"&lt;"&amp;Q35,$Q$8:$Q$207,"&gt;"&amp;N35)-1)</f>
      </c>
      <c r="S35" s="15">
        <f>IF(OR(R35="",R35=0),"",MAXIFS($Q$8:$Q$207,$C$8:$C$207,C35,$M$8:$M$207,"да",$N$8:$N$207,"&lt;"&amp;N35,$Q$8:$Q$207,"&gt;"&amp;N35))</f>
      </c>
      <c r="T35" s="15">
        <f>IF(OR(R35="",R35=0),"",MINIFS($N$8:$N$207,$C$8:$C$207,C35,$M$8:$M$207,"да",$N$8:$N$207,"&gt;"&amp;N35,$N$8:$N$207,"&lt;"&amp;Q35))</f>
      </c>
      <c r="U35" s="15">
        <f>IF(OR(B35="",M35="нет"),"",IF(LEFT(L35,2)="ок","","да"))</f>
      </c>
    </row>
    <row r="36" spans="1:21" x14ac:dyDescent="0.25">
      <c r="A36" s="11"/>
      <c r="B36" s="12"/>
      <c r="C36" s="12"/>
      <c r="D36" s="12"/>
      <c r="E36" s="13"/>
      <c r="F36" s="13"/>
      <c r="G36" s="11"/>
      <c r="H36" s="12"/>
      <c r="I36" s="12"/>
      <c r="J36" s="12"/>
      <c r="K36" s="14">
        <f>IF(C36="","",IF(COUNTIF('Столы'!$A5:$A54,C36)=0,"нет в справочнике",IF(COUNTIFS('Столы'!$A5:$A54,C36,'Столы'!$B5:$B54,"&gt;0")=0,"не указано",VLOOKUP(C36,'Столы'!$A5:$B54,2,0))))</f>
      </c>
      <c r="L36" s="14">
        <f>IF(B36="","",IF(M36="нет","не занимает стол — статус «"&amp;I36&amp;"»",IF(OR(A36="",C36="",D36="",E36="",F36=""),"нужно уточнить: дата, стол, гости, начало и окончание",IF(OR(K36="нет в справочнике",K36="не указано"),"нужно уточнить вместимость стола "&amp;C36,IF(O36&lt;=N36,"окончание не позже начала — проверьте время или впишите дату окончания",IF(P36="","нужно уточнить резерв между посадками",IF(AND(D36&lt;=K36,R36=0),"ок: мест хватает, пересечений нет",TRIM(IF(D36&gt;K36,"гостей "&amp;D36&amp;" при "&amp;K36&amp;" местах — нужен другой стол. ","")&amp;IF(R36&gt;0,IF(AND(ISNUMBER(S36),S36&gt;N36),"пересечение "&amp;(MIN(S36,Q36)-N36)&amp;" мин: стол занят другой бронью до "&amp;INT(MOD(S36,1440)/60)&amp;":"&amp;TEXT(MOD(S36,60),"00")&amp;" (с резервом) — свободен не раньше этого времени",IF(AND(ISNUMBER(T36),T36&gt;0),"пересечение "&amp;(Q36-T36)&amp;" мин: следующая бронь с "&amp;INT(MOD(T36,1440)/60)&amp;":"&amp;TEXT(MOD(T36,60),"00")&amp;", а стол освободится (с резервом) в "&amp;INT(MOD(Q36,1440)/60)&amp;":"&amp;TEXT(MOD(Q36,60),"00"),"пересечение с другой бронью этого стола в то же время")),"")))))))))</f>
      </c>
      <c r="M36" s="15">
        <f>IF(B36="","",IF(OR(I36="отменена",I36="не пришли"),"нет","да"))</f>
      </c>
      <c r="N36" s="15">
        <f>IF(OR(A36="",E36=""),"",ROUND((A36+E36)*1440,0))</f>
      </c>
      <c r="O36" s="15">
        <f>IF(OR(A36="",F36=""),"",ROUND((IF(G36="",A36,G36)+F36)*1440,0))</f>
      </c>
      <c r="P36" s="15">
        <f>IF(H36&lt;&gt;"",H36,IF($D$3&lt;&gt;"",$D$3,""))</f>
      </c>
      <c r="Q36" s="15">
        <f>IF(OR(O36="",P36=""),"",O36+P36)</f>
      </c>
      <c r="R36" s="15">
        <f>IF(OR(M36&lt;&gt;"да",C36="",N36="",Q36="",O36&lt;=N36),"",COUNTIFS($C$8:$C$207,C36,$M$8:$M$207,"да",$N$8:$N$207,"&lt;"&amp;Q36,$Q$8:$Q$207,"&gt;"&amp;N36)-1)</f>
      </c>
      <c r="S36" s="15">
        <f>IF(OR(R36="",R36=0),"",MAXIFS($Q$8:$Q$207,$C$8:$C$207,C36,$M$8:$M$207,"да",$N$8:$N$207,"&lt;"&amp;N36,$Q$8:$Q$207,"&gt;"&amp;N36))</f>
      </c>
      <c r="T36" s="15">
        <f>IF(OR(R36="",R36=0),"",MINIFS($N$8:$N$207,$C$8:$C$207,C36,$M$8:$M$207,"да",$N$8:$N$207,"&gt;"&amp;N36,$N$8:$N$207,"&lt;"&amp;Q36))</f>
      </c>
      <c r="U36" s="15">
        <f>IF(OR(B36="",M36="нет"),"",IF(LEFT(L36,2)="ок","","да"))</f>
      </c>
    </row>
    <row r="37" spans="1:21" x14ac:dyDescent="0.25">
      <c r="A37" s="11"/>
      <c r="B37" s="12"/>
      <c r="C37" s="12"/>
      <c r="D37" s="12"/>
      <c r="E37" s="13"/>
      <c r="F37" s="13"/>
      <c r="G37" s="11"/>
      <c r="H37" s="12"/>
      <c r="I37" s="12"/>
      <c r="J37" s="12"/>
      <c r="K37" s="14">
        <f>IF(C37="","",IF(COUNTIF('Столы'!$A5:$A54,C37)=0,"нет в справочнике",IF(COUNTIFS('Столы'!$A5:$A54,C37,'Столы'!$B5:$B54,"&gt;0")=0,"не указано",VLOOKUP(C37,'Столы'!$A5:$B54,2,0))))</f>
      </c>
      <c r="L37" s="14">
        <f>IF(B37="","",IF(M37="нет","не занимает стол — статус «"&amp;I37&amp;"»",IF(OR(A37="",C37="",D37="",E37="",F37=""),"нужно уточнить: дата, стол, гости, начало и окончание",IF(OR(K37="нет в справочнике",K37="не указано"),"нужно уточнить вместимость стола "&amp;C37,IF(O37&lt;=N37,"окончание не позже начала — проверьте время или впишите дату окончания",IF(P37="","нужно уточнить резерв между посадками",IF(AND(D37&lt;=K37,R37=0),"ок: мест хватает, пересечений нет",TRIM(IF(D37&gt;K37,"гостей "&amp;D37&amp;" при "&amp;K37&amp;" местах — нужен другой стол. ","")&amp;IF(R37&gt;0,IF(AND(ISNUMBER(S37),S37&gt;N37),"пересечение "&amp;(MIN(S37,Q37)-N37)&amp;" мин: стол занят другой бронью до "&amp;INT(MOD(S37,1440)/60)&amp;":"&amp;TEXT(MOD(S37,60),"00")&amp;" (с резервом) — свободен не раньше этого времени",IF(AND(ISNUMBER(T37),T37&gt;0),"пересечение "&amp;(Q37-T37)&amp;" мин: следующая бронь с "&amp;INT(MOD(T37,1440)/60)&amp;":"&amp;TEXT(MOD(T37,60),"00")&amp;", а стол освободится (с резервом) в "&amp;INT(MOD(Q37,1440)/60)&amp;":"&amp;TEXT(MOD(Q37,60),"00"),"пересечение с другой бронью этого стола в то же время")),"")))))))))</f>
      </c>
      <c r="M37" s="15">
        <f>IF(B37="","",IF(OR(I37="отменена",I37="не пришли"),"нет","да"))</f>
      </c>
      <c r="N37" s="15">
        <f>IF(OR(A37="",E37=""),"",ROUND((A37+E37)*1440,0))</f>
      </c>
      <c r="O37" s="15">
        <f>IF(OR(A37="",F37=""),"",ROUND((IF(G37="",A37,G37)+F37)*1440,0))</f>
      </c>
      <c r="P37" s="15">
        <f>IF(H37&lt;&gt;"",H37,IF($D$3&lt;&gt;"",$D$3,""))</f>
      </c>
      <c r="Q37" s="15">
        <f>IF(OR(O37="",P37=""),"",O37+P37)</f>
      </c>
      <c r="R37" s="15">
        <f>IF(OR(M37&lt;&gt;"да",C37="",N37="",Q37="",O37&lt;=N37),"",COUNTIFS($C$8:$C$207,C37,$M$8:$M$207,"да",$N$8:$N$207,"&lt;"&amp;Q37,$Q$8:$Q$207,"&gt;"&amp;N37)-1)</f>
      </c>
      <c r="S37" s="15">
        <f>IF(OR(R37="",R37=0),"",MAXIFS($Q$8:$Q$207,$C$8:$C$207,C37,$M$8:$M$207,"да",$N$8:$N$207,"&lt;"&amp;N37,$Q$8:$Q$207,"&gt;"&amp;N37))</f>
      </c>
      <c r="T37" s="15">
        <f>IF(OR(R37="",R37=0),"",MINIFS($N$8:$N$207,$C$8:$C$207,C37,$M$8:$M$207,"да",$N$8:$N$207,"&gt;"&amp;N37,$N$8:$N$207,"&lt;"&amp;Q37))</f>
      </c>
      <c r="U37" s="15">
        <f>IF(OR(B37="",M37="нет"),"",IF(LEFT(L37,2)="ок","","да"))</f>
      </c>
    </row>
    <row r="38" spans="1:21" x14ac:dyDescent="0.25">
      <c r="A38" s="11"/>
      <c r="B38" s="12"/>
      <c r="C38" s="12"/>
      <c r="D38" s="12"/>
      <c r="E38" s="13"/>
      <c r="F38" s="13"/>
      <c r="G38" s="11"/>
      <c r="H38" s="12"/>
      <c r="I38" s="12"/>
      <c r="J38" s="12"/>
      <c r="K38" s="14">
        <f>IF(C38="","",IF(COUNTIF('Столы'!$A5:$A54,C38)=0,"нет в справочнике",IF(COUNTIFS('Столы'!$A5:$A54,C38,'Столы'!$B5:$B54,"&gt;0")=0,"не указано",VLOOKUP(C38,'Столы'!$A5:$B54,2,0))))</f>
      </c>
      <c r="L38" s="14">
        <f>IF(B38="","",IF(M38="нет","не занимает стол — статус «"&amp;I38&amp;"»",IF(OR(A38="",C38="",D38="",E38="",F38=""),"нужно уточнить: дата, стол, гости, начало и окончание",IF(OR(K38="нет в справочнике",K38="не указано"),"нужно уточнить вместимость стола "&amp;C38,IF(O38&lt;=N38,"окончание не позже начала — проверьте время или впишите дату окончания",IF(P38="","нужно уточнить резерв между посадками",IF(AND(D38&lt;=K38,R38=0),"ок: мест хватает, пересечений нет",TRIM(IF(D38&gt;K38,"гостей "&amp;D38&amp;" при "&amp;K38&amp;" местах — нужен другой стол. ","")&amp;IF(R38&gt;0,IF(AND(ISNUMBER(S38),S38&gt;N38),"пересечение "&amp;(MIN(S38,Q38)-N38)&amp;" мин: стол занят другой бронью до "&amp;INT(MOD(S38,1440)/60)&amp;":"&amp;TEXT(MOD(S38,60),"00")&amp;" (с резервом) — свободен не раньше этого времени",IF(AND(ISNUMBER(T38),T38&gt;0),"пересечение "&amp;(Q38-T38)&amp;" мин: следующая бронь с "&amp;INT(MOD(T38,1440)/60)&amp;":"&amp;TEXT(MOD(T38,60),"00")&amp;", а стол освободится (с резервом) в "&amp;INT(MOD(Q38,1440)/60)&amp;":"&amp;TEXT(MOD(Q38,60),"00"),"пересечение с другой бронью этого стола в то же время")),"")))))))))</f>
      </c>
      <c r="M38" s="15">
        <f>IF(B38="","",IF(OR(I38="отменена",I38="не пришли"),"нет","да"))</f>
      </c>
      <c r="N38" s="15">
        <f>IF(OR(A38="",E38=""),"",ROUND((A38+E38)*1440,0))</f>
      </c>
      <c r="O38" s="15">
        <f>IF(OR(A38="",F38=""),"",ROUND((IF(G38="",A38,G38)+F38)*1440,0))</f>
      </c>
      <c r="P38" s="15">
        <f>IF(H38&lt;&gt;"",H38,IF($D$3&lt;&gt;"",$D$3,""))</f>
      </c>
      <c r="Q38" s="15">
        <f>IF(OR(O38="",P38=""),"",O38+P38)</f>
      </c>
      <c r="R38" s="15">
        <f>IF(OR(M38&lt;&gt;"да",C38="",N38="",Q38="",O38&lt;=N38),"",COUNTIFS($C$8:$C$207,C38,$M$8:$M$207,"да",$N$8:$N$207,"&lt;"&amp;Q38,$Q$8:$Q$207,"&gt;"&amp;N38)-1)</f>
      </c>
      <c r="S38" s="15">
        <f>IF(OR(R38="",R38=0),"",MAXIFS($Q$8:$Q$207,$C$8:$C$207,C38,$M$8:$M$207,"да",$N$8:$N$207,"&lt;"&amp;N38,$Q$8:$Q$207,"&gt;"&amp;N38))</f>
      </c>
      <c r="T38" s="15">
        <f>IF(OR(R38="",R38=0),"",MINIFS($N$8:$N$207,$C$8:$C$207,C38,$M$8:$M$207,"да",$N$8:$N$207,"&gt;"&amp;N38,$N$8:$N$207,"&lt;"&amp;Q38))</f>
      </c>
      <c r="U38" s="15">
        <f>IF(OR(B38="",M38="нет"),"",IF(LEFT(L38,2)="ок","","да"))</f>
      </c>
    </row>
    <row r="39" spans="1:21" x14ac:dyDescent="0.25">
      <c r="A39" s="11"/>
      <c r="B39" s="12"/>
      <c r="C39" s="12"/>
      <c r="D39" s="12"/>
      <c r="E39" s="13"/>
      <c r="F39" s="13"/>
      <c r="G39" s="11"/>
      <c r="H39" s="12"/>
      <c r="I39" s="12"/>
      <c r="J39" s="12"/>
      <c r="K39" s="14">
        <f>IF(C39="","",IF(COUNTIF('Столы'!$A5:$A54,C39)=0,"нет в справочнике",IF(COUNTIFS('Столы'!$A5:$A54,C39,'Столы'!$B5:$B54,"&gt;0")=0,"не указано",VLOOKUP(C39,'Столы'!$A5:$B54,2,0))))</f>
      </c>
      <c r="L39" s="14">
        <f>IF(B39="","",IF(M39="нет","не занимает стол — статус «"&amp;I39&amp;"»",IF(OR(A39="",C39="",D39="",E39="",F39=""),"нужно уточнить: дата, стол, гости, начало и окончание",IF(OR(K39="нет в справочнике",K39="не указано"),"нужно уточнить вместимость стола "&amp;C39,IF(O39&lt;=N39,"окончание не позже начала — проверьте время или впишите дату окончания",IF(P39="","нужно уточнить резерв между посадками",IF(AND(D39&lt;=K39,R39=0),"ок: мест хватает, пересечений нет",TRIM(IF(D39&gt;K39,"гостей "&amp;D39&amp;" при "&amp;K39&amp;" местах — нужен другой стол. ","")&amp;IF(R39&gt;0,IF(AND(ISNUMBER(S39),S39&gt;N39),"пересечение "&amp;(MIN(S39,Q39)-N39)&amp;" мин: стол занят другой бронью до "&amp;INT(MOD(S39,1440)/60)&amp;":"&amp;TEXT(MOD(S39,60),"00")&amp;" (с резервом) — свободен не раньше этого времени",IF(AND(ISNUMBER(T39),T39&gt;0),"пересечение "&amp;(Q39-T39)&amp;" мин: следующая бронь с "&amp;INT(MOD(T39,1440)/60)&amp;":"&amp;TEXT(MOD(T39,60),"00")&amp;", а стол освободится (с резервом) в "&amp;INT(MOD(Q39,1440)/60)&amp;":"&amp;TEXT(MOD(Q39,60),"00"),"пересечение с другой бронью этого стола в то же время")),"")))))))))</f>
      </c>
      <c r="M39" s="15">
        <f>IF(B39="","",IF(OR(I39="отменена",I39="не пришли"),"нет","да"))</f>
      </c>
      <c r="N39" s="15">
        <f>IF(OR(A39="",E39=""),"",ROUND((A39+E39)*1440,0))</f>
      </c>
      <c r="O39" s="15">
        <f>IF(OR(A39="",F39=""),"",ROUND((IF(G39="",A39,G39)+F39)*1440,0))</f>
      </c>
      <c r="P39" s="15">
        <f>IF(H39&lt;&gt;"",H39,IF($D$3&lt;&gt;"",$D$3,""))</f>
      </c>
      <c r="Q39" s="15">
        <f>IF(OR(O39="",P39=""),"",O39+P39)</f>
      </c>
      <c r="R39" s="15">
        <f>IF(OR(M39&lt;&gt;"да",C39="",N39="",Q39="",O39&lt;=N39),"",COUNTIFS($C$8:$C$207,C39,$M$8:$M$207,"да",$N$8:$N$207,"&lt;"&amp;Q39,$Q$8:$Q$207,"&gt;"&amp;N39)-1)</f>
      </c>
      <c r="S39" s="15">
        <f>IF(OR(R39="",R39=0),"",MAXIFS($Q$8:$Q$207,$C$8:$C$207,C39,$M$8:$M$207,"да",$N$8:$N$207,"&lt;"&amp;N39,$Q$8:$Q$207,"&gt;"&amp;N39))</f>
      </c>
      <c r="T39" s="15">
        <f>IF(OR(R39="",R39=0),"",MINIFS($N$8:$N$207,$C$8:$C$207,C39,$M$8:$M$207,"да",$N$8:$N$207,"&gt;"&amp;N39,$N$8:$N$207,"&lt;"&amp;Q39))</f>
      </c>
      <c r="U39" s="15">
        <f>IF(OR(B39="",M39="нет"),"",IF(LEFT(L39,2)="ок","","да"))</f>
      </c>
    </row>
    <row r="40" spans="1:21" x14ac:dyDescent="0.25">
      <c r="A40" s="11"/>
      <c r="B40" s="12"/>
      <c r="C40" s="12"/>
      <c r="D40" s="12"/>
      <c r="E40" s="13"/>
      <c r="F40" s="13"/>
      <c r="G40" s="11"/>
      <c r="H40" s="12"/>
      <c r="I40" s="12"/>
      <c r="J40" s="12"/>
      <c r="K40" s="14">
        <f>IF(C40="","",IF(COUNTIF('Столы'!$A5:$A54,C40)=0,"нет в справочнике",IF(COUNTIFS('Столы'!$A5:$A54,C40,'Столы'!$B5:$B54,"&gt;0")=0,"не указано",VLOOKUP(C40,'Столы'!$A5:$B54,2,0))))</f>
      </c>
      <c r="L40" s="14">
        <f>IF(B40="","",IF(M40="нет","не занимает стол — статус «"&amp;I40&amp;"»",IF(OR(A40="",C40="",D40="",E40="",F40=""),"нужно уточнить: дата, стол, гости, начало и окончание",IF(OR(K40="нет в справочнике",K40="не указано"),"нужно уточнить вместимость стола "&amp;C40,IF(O40&lt;=N40,"окончание не позже начала — проверьте время или впишите дату окончания",IF(P40="","нужно уточнить резерв между посадками",IF(AND(D40&lt;=K40,R40=0),"ок: мест хватает, пересечений нет",TRIM(IF(D40&gt;K40,"гостей "&amp;D40&amp;" при "&amp;K40&amp;" местах — нужен другой стол. ","")&amp;IF(R40&gt;0,IF(AND(ISNUMBER(S40),S40&gt;N40),"пересечение "&amp;(MIN(S40,Q40)-N40)&amp;" мин: стол занят другой бронью до "&amp;INT(MOD(S40,1440)/60)&amp;":"&amp;TEXT(MOD(S40,60),"00")&amp;" (с резервом) — свободен не раньше этого времени",IF(AND(ISNUMBER(T40),T40&gt;0),"пересечение "&amp;(Q40-T40)&amp;" мин: следующая бронь с "&amp;INT(MOD(T40,1440)/60)&amp;":"&amp;TEXT(MOD(T40,60),"00")&amp;", а стол освободится (с резервом) в "&amp;INT(MOD(Q40,1440)/60)&amp;":"&amp;TEXT(MOD(Q40,60),"00"),"пересечение с другой бронью этого стола в то же время")),"")))))))))</f>
      </c>
      <c r="M40" s="15">
        <f>IF(B40="","",IF(OR(I40="отменена",I40="не пришли"),"нет","да"))</f>
      </c>
      <c r="N40" s="15">
        <f>IF(OR(A40="",E40=""),"",ROUND((A40+E40)*1440,0))</f>
      </c>
      <c r="O40" s="15">
        <f>IF(OR(A40="",F40=""),"",ROUND((IF(G40="",A40,G40)+F40)*1440,0))</f>
      </c>
      <c r="P40" s="15">
        <f>IF(H40&lt;&gt;"",H40,IF($D$3&lt;&gt;"",$D$3,""))</f>
      </c>
      <c r="Q40" s="15">
        <f>IF(OR(O40="",P40=""),"",O40+P40)</f>
      </c>
      <c r="R40" s="15">
        <f>IF(OR(M40&lt;&gt;"да",C40="",N40="",Q40="",O40&lt;=N40),"",COUNTIFS($C$8:$C$207,C40,$M$8:$M$207,"да",$N$8:$N$207,"&lt;"&amp;Q40,$Q$8:$Q$207,"&gt;"&amp;N40)-1)</f>
      </c>
      <c r="S40" s="15">
        <f>IF(OR(R40="",R40=0),"",MAXIFS($Q$8:$Q$207,$C$8:$C$207,C40,$M$8:$M$207,"да",$N$8:$N$207,"&lt;"&amp;N40,$Q$8:$Q$207,"&gt;"&amp;N40))</f>
      </c>
      <c r="T40" s="15">
        <f>IF(OR(R40="",R40=0),"",MINIFS($N$8:$N$207,$C$8:$C$207,C40,$M$8:$M$207,"да",$N$8:$N$207,"&gt;"&amp;N40,$N$8:$N$207,"&lt;"&amp;Q40))</f>
      </c>
      <c r="U40" s="15">
        <f>IF(OR(B40="",M40="нет"),"",IF(LEFT(L40,2)="ок","","да"))</f>
      </c>
    </row>
    <row r="41" spans="1:21" x14ac:dyDescent="0.25">
      <c r="A41" s="11"/>
      <c r="B41" s="12"/>
      <c r="C41" s="12"/>
      <c r="D41" s="12"/>
      <c r="E41" s="13"/>
      <c r="F41" s="13"/>
      <c r="G41" s="11"/>
      <c r="H41" s="12"/>
      <c r="I41" s="12"/>
      <c r="J41" s="12"/>
      <c r="K41" s="14">
        <f>IF(C41="","",IF(COUNTIF('Столы'!$A5:$A54,C41)=0,"нет в справочнике",IF(COUNTIFS('Столы'!$A5:$A54,C41,'Столы'!$B5:$B54,"&gt;0")=0,"не указано",VLOOKUP(C41,'Столы'!$A5:$B54,2,0))))</f>
      </c>
      <c r="L41" s="14">
        <f>IF(B41="","",IF(M41="нет","не занимает стол — статус «"&amp;I41&amp;"»",IF(OR(A41="",C41="",D41="",E41="",F41=""),"нужно уточнить: дата, стол, гости, начало и окончание",IF(OR(K41="нет в справочнике",K41="не указано"),"нужно уточнить вместимость стола "&amp;C41,IF(O41&lt;=N41,"окончание не позже начала — проверьте время или впишите дату окончания",IF(P41="","нужно уточнить резерв между посадками",IF(AND(D41&lt;=K41,R41=0),"ок: мест хватает, пересечений нет",TRIM(IF(D41&gt;K41,"гостей "&amp;D41&amp;" при "&amp;K41&amp;" местах — нужен другой стол. ","")&amp;IF(R41&gt;0,IF(AND(ISNUMBER(S41),S41&gt;N41),"пересечение "&amp;(MIN(S41,Q41)-N41)&amp;" мин: стол занят другой бронью до "&amp;INT(MOD(S41,1440)/60)&amp;":"&amp;TEXT(MOD(S41,60),"00")&amp;" (с резервом) — свободен не раньше этого времени",IF(AND(ISNUMBER(T41),T41&gt;0),"пересечение "&amp;(Q41-T41)&amp;" мин: следующая бронь с "&amp;INT(MOD(T41,1440)/60)&amp;":"&amp;TEXT(MOD(T41,60),"00")&amp;", а стол освободится (с резервом) в "&amp;INT(MOD(Q41,1440)/60)&amp;":"&amp;TEXT(MOD(Q41,60),"00"),"пересечение с другой бронью этого стола в то же время")),"")))))))))</f>
      </c>
      <c r="M41" s="15">
        <f>IF(B41="","",IF(OR(I41="отменена",I41="не пришли"),"нет","да"))</f>
      </c>
      <c r="N41" s="15">
        <f>IF(OR(A41="",E41=""),"",ROUND((A41+E41)*1440,0))</f>
      </c>
      <c r="O41" s="15">
        <f>IF(OR(A41="",F41=""),"",ROUND((IF(G41="",A41,G41)+F41)*1440,0))</f>
      </c>
      <c r="P41" s="15">
        <f>IF(H41&lt;&gt;"",H41,IF($D$3&lt;&gt;"",$D$3,""))</f>
      </c>
      <c r="Q41" s="15">
        <f>IF(OR(O41="",P41=""),"",O41+P41)</f>
      </c>
      <c r="R41" s="15">
        <f>IF(OR(M41&lt;&gt;"да",C41="",N41="",Q41="",O41&lt;=N41),"",COUNTIFS($C$8:$C$207,C41,$M$8:$M$207,"да",$N$8:$N$207,"&lt;"&amp;Q41,$Q$8:$Q$207,"&gt;"&amp;N41)-1)</f>
      </c>
      <c r="S41" s="15">
        <f>IF(OR(R41="",R41=0),"",MAXIFS($Q$8:$Q$207,$C$8:$C$207,C41,$M$8:$M$207,"да",$N$8:$N$207,"&lt;"&amp;N41,$Q$8:$Q$207,"&gt;"&amp;N41))</f>
      </c>
      <c r="T41" s="15">
        <f>IF(OR(R41="",R41=0),"",MINIFS($N$8:$N$207,$C$8:$C$207,C41,$M$8:$M$207,"да",$N$8:$N$207,"&gt;"&amp;N41,$N$8:$N$207,"&lt;"&amp;Q41))</f>
      </c>
      <c r="U41" s="15">
        <f>IF(OR(B41="",M41="нет"),"",IF(LEFT(L41,2)="ок","","да"))</f>
      </c>
    </row>
    <row r="42" spans="1:21" x14ac:dyDescent="0.25">
      <c r="A42" s="11"/>
      <c r="B42" s="12"/>
      <c r="C42" s="12"/>
      <c r="D42" s="12"/>
      <c r="E42" s="13"/>
      <c r="F42" s="13"/>
      <c r="G42" s="11"/>
      <c r="H42" s="12"/>
      <c r="I42" s="12"/>
      <c r="J42" s="12"/>
      <c r="K42" s="14">
        <f>IF(C42="","",IF(COUNTIF('Столы'!$A5:$A54,C42)=0,"нет в справочнике",IF(COUNTIFS('Столы'!$A5:$A54,C42,'Столы'!$B5:$B54,"&gt;0")=0,"не указано",VLOOKUP(C42,'Столы'!$A5:$B54,2,0))))</f>
      </c>
      <c r="L42" s="14">
        <f>IF(B42="","",IF(M42="нет","не занимает стол — статус «"&amp;I42&amp;"»",IF(OR(A42="",C42="",D42="",E42="",F42=""),"нужно уточнить: дата, стол, гости, начало и окончание",IF(OR(K42="нет в справочнике",K42="не указано"),"нужно уточнить вместимость стола "&amp;C42,IF(O42&lt;=N42,"окончание не позже начала — проверьте время или впишите дату окончания",IF(P42="","нужно уточнить резерв между посадками",IF(AND(D42&lt;=K42,R42=0),"ок: мест хватает, пересечений нет",TRIM(IF(D42&gt;K42,"гостей "&amp;D42&amp;" при "&amp;K42&amp;" местах — нужен другой стол. ","")&amp;IF(R42&gt;0,IF(AND(ISNUMBER(S42),S42&gt;N42),"пересечение "&amp;(MIN(S42,Q42)-N42)&amp;" мин: стол занят другой бронью до "&amp;INT(MOD(S42,1440)/60)&amp;":"&amp;TEXT(MOD(S42,60),"00")&amp;" (с резервом) — свободен не раньше этого времени",IF(AND(ISNUMBER(T42),T42&gt;0),"пересечение "&amp;(Q42-T42)&amp;" мин: следующая бронь с "&amp;INT(MOD(T42,1440)/60)&amp;":"&amp;TEXT(MOD(T42,60),"00")&amp;", а стол освободится (с резервом) в "&amp;INT(MOD(Q42,1440)/60)&amp;":"&amp;TEXT(MOD(Q42,60),"00"),"пересечение с другой бронью этого стола в то же время")),"")))))))))</f>
      </c>
      <c r="M42" s="15">
        <f>IF(B42="","",IF(OR(I42="отменена",I42="не пришли"),"нет","да"))</f>
      </c>
      <c r="N42" s="15">
        <f>IF(OR(A42="",E42=""),"",ROUND((A42+E42)*1440,0))</f>
      </c>
      <c r="O42" s="15">
        <f>IF(OR(A42="",F42=""),"",ROUND((IF(G42="",A42,G42)+F42)*1440,0))</f>
      </c>
      <c r="P42" s="15">
        <f>IF(H42&lt;&gt;"",H42,IF($D$3&lt;&gt;"",$D$3,""))</f>
      </c>
      <c r="Q42" s="15">
        <f>IF(OR(O42="",P42=""),"",O42+P42)</f>
      </c>
      <c r="R42" s="15">
        <f>IF(OR(M42&lt;&gt;"да",C42="",N42="",Q42="",O42&lt;=N42),"",COUNTIFS($C$8:$C$207,C42,$M$8:$M$207,"да",$N$8:$N$207,"&lt;"&amp;Q42,$Q$8:$Q$207,"&gt;"&amp;N42)-1)</f>
      </c>
      <c r="S42" s="15">
        <f>IF(OR(R42="",R42=0),"",MAXIFS($Q$8:$Q$207,$C$8:$C$207,C42,$M$8:$M$207,"да",$N$8:$N$207,"&lt;"&amp;N42,$Q$8:$Q$207,"&gt;"&amp;N42))</f>
      </c>
      <c r="T42" s="15">
        <f>IF(OR(R42="",R42=0),"",MINIFS($N$8:$N$207,$C$8:$C$207,C42,$M$8:$M$207,"да",$N$8:$N$207,"&gt;"&amp;N42,$N$8:$N$207,"&lt;"&amp;Q42))</f>
      </c>
      <c r="U42" s="15">
        <f>IF(OR(B42="",M42="нет"),"",IF(LEFT(L42,2)="ок","","да"))</f>
      </c>
    </row>
    <row r="43" spans="1:21" x14ac:dyDescent="0.25">
      <c r="A43" s="11"/>
      <c r="B43" s="12"/>
      <c r="C43" s="12"/>
      <c r="D43" s="12"/>
      <c r="E43" s="13"/>
      <c r="F43" s="13"/>
      <c r="G43" s="11"/>
      <c r="H43" s="12"/>
      <c r="I43" s="12"/>
      <c r="J43" s="12"/>
      <c r="K43" s="14">
        <f>IF(C43="","",IF(COUNTIF('Столы'!$A5:$A54,C43)=0,"нет в справочнике",IF(COUNTIFS('Столы'!$A5:$A54,C43,'Столы'!$B5:$B54,"&gt;0")=0,"не указано",VLOOKUP(C43,'Столы'!$A5:$B54,2,0))))</f>
      </c>
      <c r="L43" s="14">
        <f>IF(B43="","",IF(M43="нет","не занимает стол — статус «"&amp;I43&amp;"»",IF(OR(A43="",C43="",D43="",E43="",F43=""),"нужно уточнить: дата, стол, гости, начало и окончание",IF(OR(K43="нет в справочнике",K43="не указано"),"нужно уточнить вместимость стола "&amp;C43,IF(O43&lt;=N43,"окончание не позже начала — проверьте время или впишите дату окончания",IF(P43="","нужно уточнить резерв между посадками",IF(AND(D43&lt;=K43,R43=0),"ок: мест хватает, пересечений нет",TRIM(IF(D43&gt;K43,"гостей "&amp;D43&amp;" при "&amp;K43&amp;" местах — нужен другой стол. ","")&amp;IF(R43&gt;0,IF(AND(ISNUMBER(S43),S43&gt;N43),"пересечение "&amp;(MIN(S43,Q43)-N43)&amp;" мин: стол занят другой бронью до "&amp;INT(MOD(S43,1440)/60)&amp;":"&amp;TEXT(MOD(S43,60),"00")&amp;" (с резервом) — свободен не раньше этого времени",IF(AND(ISNUMBER(T43),T43&gt;0),"пересечение "&amp;(Q43-T43)&amp;" мин: следующая бронь с "&amp;INT(MOD(T43,1440)/60)&amp;":"&amp;TEXT(MOD(T43,60),"00")&amp;", а стол освободится (с резервом) в "&amp;INT(MOD(Q43,1440)/60)&amp;":"&amp;TEXT(MOD(Q43,60),"00"),"пересечение с другой бронью этого стола в то же время")),"")))))))))</f>
      </c>
      <c r="M43" s="15">
        <f>IF(B43="","",IF(OR(I43="отменена",I43="не пришли"),"нет","да"))</f>
      </c>
      <c r="N43" s="15">
        <f>IF(OR(A43="",E43=""),"",ROUND((A43+E43)*1440,0))</f>
      </c>
      <c r="O43" s="15">
        <f>IF(OR(A43="",F43=""),"",ROUND((IF(G43="",A43,G43)+F43)*1440,0))</f>
      </c>
      <c r="P43" s="15">
        <f>IF(H43&lt;&gt;"",H43,IF($D$3&lt;&gt;"",$D$3,""))</f>
      </c>
      <c r="Q43" s="15">
        <f>IF(OR(O43="",P43=""),"",O43+P43)</f>
      </c>
      <c r="R43" s="15">
        <f>IF(OR(M43&lt;&gt;"да",C43="",N43="",Q43="",O43&lt;=N43),"",COUNTIFS($C$8:$C$207,C43,$M$8:$M$207,"да",$N$8:$N$207,"&lt;"&amp;Q43,$Q$8:$Q$207,"&gt;"&amp;N43)-1)</f>
      </c>
      <c r="S43" s="15">
        <f>IF(OR(R43="",R43=0),"",MAXIFS($Q$8:$Q$207,$C$8:$C$207,C43,$M$8:$M$207,"да",$N$8:$N$207,"&lt;"&amp;N43,$Q$8:$Q$207,"&gt;"&amp;N43))</f>
      </c>
      <c r="T43" s="15">
        <f>IF(OR(R43="",R43=0),"",MINIFS($N$8:$N$207,$C$8:$C$207,C43,$M$8:$M$207,"да",$N$8:$N$207,"&gt;"&amp;N43,$N$8:$N$207,"&lt;"&amp;Q43))</f>
      </c>
      <c r="U43" s="15">
        <f>IF(OR(B43="",M43="нет"),"",IF(LEFT(L43,2)="ок","","да"))</f>
      </c>
    </row>
    <row r="44" spans="1:21" x14ac:dyDescent="0.25">
      <c r="A44" s="11"/>
      <c r="B44" s="12"/>
      <c r="C44" s="12"/>
      <c r="D44" s="12"/>
      <c r="E44" s="13"/>
      <c r="F44" s="13"/>
      <c r="G44" s="11"/>
      <c r="H44" s="12"/>
      <c r="I44" s="12"/>
      <c r="J44" s="12"/>
      <c r="K44" s="14">
        <f>IF(C44="","",IF(COUNTIF('Столы'!$A5:$A54,C44)=0,"нет в справочнике",IF(COUNTIFS('Столы'!$A5:$A54,C44,'Столы'!$B5:$B54,"&gt;0")=0,"не указано",VLOOKUP(C44,'Столы'!$A5:$B54,2,0))))</f>
      </c>
      <c r="L44" s="14">
        <f>IF(B44="","",IF(M44="нет","не занимает стол — статус «"&amp;I44&amp;"»",IF(OR(A44="",C44="",D44="",E44="",F44=""),"нужно уточнить: дата, стол, гости, начало и окончание",IF(OR(K44="нет в справочнике",K44="не указано"),"нужно уточнить вместимость стола "&amp;C44,IF(O44&lt;=N44,"окончание не позже начала — проверьте время или впишите дату окончания",IF(P44="","нужно уточнить резерв между посадками",IF(AND(D44&lt;=K44,R44=0),"ок: мест хватает, пересечений нет",TRIM(IF(D44&gt;K44,"гостей "&amp;D44&amp;" при "&amp;K44&amp;" местах — нужен другой стол. ","")&amp;IF(R44&gt;0,IF(AND(ISNUMBER(S44),S44&gt;N44),"пересечение "&amp;(MIN(S44,Q44)-N44)&amp;" мин: стол занят другой бронью до "&amp;INT(MOD(S44,1440)/60)&amp;":"&amp;TEXT(MOD(S44,60),"00")&amp;" (с резервом) — свободен не раньше этого времени",IF(AND(ISNUMBER(T44),T44&gt;0),"пересечение "&amp;(Q44-T44)&amp;" мин: следующая бронь с "&amp;INT(MOD(T44,1440)/60)&amp;":"&amp;TEXT(MOD(T44,60),"00")&amp;", а стол освободится (с резервом) в "&amp;INT(MOD(Q44,1440)/60)&amp;":"&amp;TEXT(MOD(Q44,60),"00"),"пересечение с другой бронью этого стола в то же время")),"")))))))))</f>
      </c>
      <c r="M44" s="15">
        <f>IF(B44="","",IF(OR(I44="отменена",I44="не пришли"),"нет","да"))</f>
      </c>
      <c r="N44" s="15">
        <f>IF(OR(A44="",E44=""),"",ROUND((A44+E44)*1440,0))</f>
      </c>
      <c r="O44" s="15">
        <f>IF(OR(A44="",F44=""),"",ROUND((IF(G44="",A44,G44)+F44)*1440,0))</f>
      </c>
      <c r="P44" s="15">
        <f>IF(H44&lt;&gt;"",H44,IF($D$3&lt;&gt;"",$D$3,""))</f>
      </c>
      <c r="Q44" s="15">
        <f>IF(OR(O44="",P44=""),"",O44+P44)</f>
      </c>
      <c r="R44" s="15">
        <f>IF(OR(M44&lt;&gt;"да",C44="",N44="",Q44="",O44&lt;=N44),"",COUNTIFS($C$8:$C$207,C44,$M$8:$M$207,"да",$N$8:$N$207,"&lt;"&amp;Q44,$Q$8:$Q$207,"&gt;"&amp;N44)-1)</f>
      </c>
      <c r="S44" s="15">
        <f>IF(OR(R44="",R44=0),"",MAXIFS($Q$8:$Q$207,$C$8:$C$207,C44,$M$8:$M$207,"да",$N$8:$N$207,"&lt;"&amp;N44,$Q$8:$Q$207,"&gt;"&amp;N44))</f>
      </c>
      <c r="T44" s="15">
        <f>IF(OR(R44="",R44=0),"",MINIFS($N$8:$N$207,$C$8:$C$207,C44,$M$8:$M$207,"да",$N$8:$N$207,"&gt;"&amp;N44,$N$8:$N$207,"&lt;"&amp;Q44))</f>
      </c>
      <c r="U44" s="15">
        <f>IF(OR(B44="",M44="нет"),"",IF(LEFT(L44,2)="ок","","да"))</f>
      </c>
    </row>
    <row r="45" spans="1:21" x14ac:dyDescent="0.25">
      <c r="A45" s="11"/>
      <c r="B45" s="12"/>
      <c r="C45" s="12"/>
      <c r="D45" s="12"/>
      <c r="E45" s="13"/>
      <c r="F45" s="13"/>
      <c r="G45" s="11"/>
      <c r="H45" s="12"/>
      <c r="I45" s="12"/>
      <c r="J45" s="12"/>
      <c r="K45" s="14">
        <f>IF(C45="","",IF(COUNTIF('Столы'!$A5:$A54,C45)=0,"нет в справочнике",IF(COUNTIFS('Столы'!$A5:$A54,C45,'Столы'!$B5:$B54,"&gt;0")=0,"не указано",VLOOKUP(C45,'Столы'!$A5:$B54,2,0))))</f>
      </c>
      <c r="L45" s="14">
        <f>IF(B45="","",IF(M45="нет","не занимает стол — статус «"&amp;I45&amp;"»",IF(OR(A45="",C45="",D45="",E45="",F45=""),"нужно уточнить: дата, стол, гости, начало и окончание",IF(OR(K45="нет в справочнике",K45="не указано"),"нужно уточнить вместимость стола "&amp;C45,IF(O45&lt;=N45,"окончание не позже начала — проверьте время или впишите дату окончания",IF(P45="","нужно уточнить резерв между посадками",IF(AND(D45&lt;=K45,R45=0),"ок: мест хватает, пересечений нет",TRIM(IF(D45&gt;K45,"гостей "&amp;D45&amp;" при "&amp;K45&amp;" местах — нужен другой стол. ","")&amp;IF(R45&gt;0,IF(AND(ISNUMBER(S45),S45&gt;N45),"пересечение "&amp;(MIN(S45,Q45)-N45)&amp;" мин: стол занят другой бронью до "&amp;INT(MOD(S45,1440)/60)&amp;":"&amp;TEXT(MOD(S45,60),"00")&amp;" (с резервом) — свободен не раньше этого времени",IF(AND(ISNUMBER(T45),T45&gt;0),"пересечение "&amp;(Q45-T45)&amp;" мин: следующая бронь с "&amp;INT(MOD(T45,1440)/60)&amp;":"&amp;TEXT(MOD(T45,60),"00")&amp;", а стол освободится (с резервом) в "&amp;INT(MOD(Q45,1440)/60)&amp;":"&amp;TEXT(MOD(Q45,60),"00"),"пересечение с другой бронью этого стола в то же время")),"")))))))))</f>
      </c>
      <c r="M45" s="15">
        <f>IF(B45="","",IF(OR(I45="отменена",I45="не пришли"),"нет","да"))</f>
      </c>
      <c r="N45" s="15">
        <f>IF(OR(A45="",E45=""),"",ROUND((A45+E45)*1440,0))</f>
      </c>
      <c r="O45" s="15">
        <f>IF(OR(A45="",F45=""),"",ROUND((IF(G45="",A45,G45)+F45)*1440,0))</f>
      </c>
      <c r="P45" s="15">
        <f>IF(H45&lt;&gt;"",H45,IF($D$3&lt;&gt;"",$D$3,""))</f>
      </c>
      <c r="Q45" s="15">
        <f>IF(OR(O45="",P45=""),"",O45+P45)</f>
      </c>
      <c r="R45" s="15">
        <f>IF(OR(M45&lt;&gt;"да",C45="",N45="",Q45="",O45&lt;=N45),"",COUNTIFS($C$8:$C$207,C45,$M$8:$M$207,"да",$N$8:$N$207,"&lt;"&amp;Q45,$Q$8:$Q$207,"&gt;"&amp;N45)-1)</f>
      </c>
      <c r="S45" s="15">
        <f>IF(OR(R45="",R45=0),"",MAXIFS($Q$8:$Q$207,$C$8:$C$207,C45,$M$8:$M$207,"да",$N$8:$N$207,"&lt;"&amp;N45,$Q$8:$Q$207,"&gt;"&amp;N45))</f>
      </c>
      <c r="T45" s="15">
        <f>IF(OR(R45="",R45=0),"",MINIFS($N$8:$N$207,$C$8:$C$207,C45,$M$8:$M$207,"да",$N$8:$N$207,"&gt;"&amp;N45,$N$8:$N$207,"&lt;"&amp;Q45))</f>
      </c>
      <c r="U45" s="15">
        <f>IF(OR(B45="",M45="нет"),"",IF(LEFT(L45,2)="ок","","да"))</f>
      </c>
    </row>
    <row r="46" spans="1:21" x14ac:dyDescent="0.25">
      <c r="A46" s="11"/>
      <c r="B46" s="12"/>
      <c r="C46" s="12"/>
      <c r="D46" s="12"/>
      <c r="E46" s="13"/>
      <c r="F46" s="13"/>
      <c r="G46" s="11"/>
      <c r="H46" s="12"/>
      <c r="I46" s="12"/>
      <c r="J46" s="12"/>
      <c r="K46" s="14">
        <f>IF(C46="","",IF(COUNTIF('Столы'!$A5:$A54,C46)=0,"нет в справочнике",IF(COUNTIFS('Столы'!$A5:$A54,C46,'Столы'!$B5:$B54,"&gt;0")=0,"не указано",VLOOKUP(C46,'Столы'!$A5:$B54,2,0))))</f>
      </c>
      <c r="L46" s="14">
        <f>IF(B46="","",IF(M46="нет","не занимает стол — статус «"&amp;I46&amp;"»",IF(OR(A46="",C46="",D46="",E46="",F46=""),"нужно уточнить: дата, стол, гости, начало и окончание",IF(OR(K46="нет в справочнике",K46="не указано"),"нужно уточнить вместимость стола "&amp;C46,IF(O46&lt;=N46,"окончание не позже начала — проверьте время или впишите дату окончания",IF(P46="","нужно уточнить резерв между посадками",IF(AND(D46&lt;=K46,R46=0),"ок: мест хватает, пересечений нет",TRIM(IF(D46&gt;K46,"гостей "&amp;D46&amp;" при "&amp;K46&amp;" местах — нужен другой стол. ","")&amp;IF(R46&gt;0,IF(AND(ISNUMBER(S46),S46&gt;N46),"пересечение "&amp;(MIN(S46,Q46)-N46)&amp;" мин: стол занят другой бронью до "&amp;INT(MOD(S46,1440)/60)&amp;":"&amp;TEXT(MOD(S46,60),"00")&amp;" (с резервом) — свободен не раньше этого времени",IF(AND(ISNUMBER(T46),T46&gt;0),"пересечение "&amp;(Q46-T46)&amp;" мин: следующая бронь с "&amp;INT(MOD(T46,1440)/60)&amp;":"&amp;TEXT(MOD(T46,60),"00")&amp;", а стол освободится (с резервом) в "&amp;INT(MOD(Q46,1440)/60)&amp;":"&amp;TEXT(MOD(Q46,60),"00"),"пересечение с другой бронью этого стола в то же время")),"")))))))))</f>
      </c>
      <c r="M46" s="15">
        <f>IF(B46="","",IF(OR(I46="отменена",I46="не пришли"),"нет","да"))</f>
      </c>
      <c r="N46" s="15">
        <f>IF(OR(A46="",E46=""),"",ROUND((A46+E46)*1440,0))</f>
      </c>
      <c r="O46" s="15">
        <f>IF(OR(A46="",F46=""),"",ROUND((IF(G46="",A46,G46)+F46)*1440,0))</f>
      </c>
      <c r="P46" s="15">
        <f>IF(H46&lt;&gt;"",H46,IF($D$3&lt;&gt;"",$D$3,""))</f>
      </c>
      <c r="Q46" s="15">
        <f>IF(OR(O46="",P46=""),"",O46+P46)</f>
      </c>
      <c r="R46" s="15">
        <f>IF(OR(M46&lt;&gt;"да",C46="",N46="",Q46="",O46&lt;=N46),"",COUNTIFS($C$8:$C$207,C46,$M$8:$M$207,"да",$N$8:$N$207,"&lt;"&amp;Q46,$Q$8:$Q$207,"&gt;"&amp;N46)-1)</f>
      </c>
      <c r="S46" s="15">
        <f>IF(OR(R46="",R46=0),"",MAXIFS($Q$8:$Q$207,$C$8:$C$207,C46,$M$8:$M$207,"да",$N$8:$N$207,"&lt;"&amp;N46,$Q$8:$Q$207,"&gt;"&amp;N46))</f>
      </c>
      <c r="T46" s="15">
        <f>IF(OR(R46="",R46=0),"",MINIFS($N$8:$N$207,$C$8:$C$207,C46,$M$8:$M$207,"да",$N$8:$N$207,"&gt;"&amp;N46,$N$8:$N$207,"&lt;"&amp;Q46))</f>
      </c>
      <c r="U46" s="15">
        <f>IF(OR(B46="",M46="нет"),"",IF(LEFT(L46,2)="ок","","да"))</f>
      </c>
    </row>
    <row r="47" spans="1:21" x14ac:dyDescent="0.25">
      <c r="A47" s="11"/>
      <c r="B47" s="12"/>
      <c r="C47" s="12"/>
      <c r="D47" s="12"/>
      <c r="E47" s="13"/>
      <c r="F47" s="13"/>
      <c r="G47" s="11"/>
      <c r="H47" s="12"/>
      <c r="I47" s="12"/>
      <c r="J47" s="12"/>
      <c r="K47" s="14">
        <f>IF(C47="","",IF(COUNTIF('Столы'!$A5:$A54,C47)=0,"нет в справочнике",IF(COUNTIFS('Столы'!$A5:$A54,C47,'Столы'!$B5:$B54,"&gt;0")=0,"не указано",VLOOKUP(C47,'Столы'!$A5:$B54,2,0))))</f>
      </c>
      <c r="L47" s="14">
        <f>IF(B47="","",IF(M47="нет","не занимает стол — статус «"&amp;I47&amp;"»",IF(OR(A47="",C47="",D47="",E47="",F47=""),"нужно уточнить: дата, стол, гости, начало и окончание",IF(OR(K47="нет в справочнике",K47="не указано"),"нужно уточнить вместимость стола "&amp;C47,IF(O47&lt;=N47,"окончание не позже начала — проверьте время или впишите дату окончания",IF(P47="","нужно уточнить резерв между посадками",IF(AND(D47&lt;=K47,R47=0),"ок: мест хватает, пересечений нет",TRIM(IF(D47&gt;K47,"гостей "&amp;D47&amp;" при "&amp;K47&amp;" местах — нужен другой стол. ","")&amp;IF(R47&gt;0,IF(AND(ISNUMBER(S47),S47&gt;N47),"пересечение "&amp;(MIN(S47,Q47)-N47)&amp;" мин: стол занят другой бронью до "&amp;INT(MOD(S47,1440)/60)&amp;":"&amp;TEXT(MOD(S47,60),"00")&amp;" (с резервом) — свободен не раньше этого времени",IF(AND(ISNUMBER(T47),T47&gt;0),"пересечение "&amp;(Q47-T47)&amp;" мин: следующая бронь с "&amp;INT(MOD(T47,1440)/60)&amp;":"&amp;TEXT(MOD(T47,60),"00")&amp;", а стол освободится (с резервом) в "&amp;INT(MOD(Q47,1440)/60)&amp;":"&amp;TEXT(MOD(Q47,60),"00"),"пересечение с другой бронью этого стола в то же время")),"")))))))))</f>
      </c>
      <c r="M47" s="15">
        <f>IF(B47="","",IF(OR(I47="отменена",I47="не пришли"),"нет","да"))</f>
      </c>
      <c r="N47" s="15">
        <f>IF(OR(A47="",E47=""),"",ROUND((A47+E47)*1440,0))</f>
      </c>
      <c r="O47" s="15">
        <f>IF(OR(A47="",F47=""),"",ROUND((IF(G47="",A47,G47)+F47)*1440,0))</f>
      </c>
      <c r="P47" s="15">
        <f>IF(H47&lt;&gt;"",H47,IF($D$3&lt;&gt;"",$D$3,""))</f>
      </c>
      <c r="Q47" s="15">
        <f>IF(OR(O47="",P47=""),"",O47+P47)</f>
      </c>
      <c r="R47" s="15">
        <f>IF(OR(M47&lt;&gt;"да",C47="",N47="",Q47="",O47&lt;=N47),"",COUNTIFS($C$8:$C$207,C47,$M$8:$M$207,"да",$N$8:$N$207,"&lt;"&amp;Q47,$Q$8:$Q$207,"&gt;"&amp;N47)-1)</f>
      </c>
      <c r="S47" s="15">
        <f>IF(OR(R47="",R47=0),"",MAXIFS($Q$8:$Q$207,$C$8:$C$207,C47,$M$8:$M$207,"да",$N$8:$N$207,"&lt;"&amp;N47,$Q$8:$Q$207,"&gt;"&amp;N47))</f>
      </c>
      <c r="T47" s="15">
        <f>IF(OR(R47="",R47=0),"",MINIFS($N$8:$N$207,$C$8:$C$207,C47,$M$8:$M$207,"да",$N$8:$N$207,"&gt;"&amp;N47,$N$8:$N$207,"&lt;"&amp;Q47))</f>
      </c>
      <c r="U47" s="15">
        <f>IF(OR(B47="",M47="нет"),"",IF(LEFT(L47,2)="ок","","да"))</f>
      </c>
    </row>
    <row r="48" spans="1:21" x14ac:dyDescent="0.25">
      <c r="A48" s="11"/>
      <c r="B48" s="12"/>
      <c r="C48" s="12"/>
      <c r="D48" s="12"/>
      <c r="E48" s="13"/>
      <c r="F48" s="13"/>
      <c r="G48" s="11"/>
      <c r="H48" s="12"/>
      <c r="I48" s="12"/>
      <c r="J48" s="12"/>
      <c r="K48" s="14">
        <f>IF(C48="","",IF(COUNTIF('Столы'!$A5:$A54,C48)=0,"нет в справочнике",IF(COUNTIFS('Столы'!$A5:$A54,C48,'Столы'!$B5:$B54,"&gt;0")=0,"не указано",VLOOKUP(C48,'Столы'!$A5:$B54,2,0))))</f>
      </c>
      <c r="L48" s="14">
        <f>IF(B48="","",IF(M48="нет","не занимает стол — статус «"&amp;I48&amp;"»",IF(OR(A48="",C48="",D48="",E48="",F48=""),"нужно уточнить: дата, стол, гости, начало и окончание",IF(OR(K48="нет в справочнике",K48="не указано"),"нужно уточнить вместимость стола "&amp;C48,IF(O48&lt;=N48,"окончание не позже начала — проверьте время или впишите дату окончания",IF(P48="","нужно уточнить резерв между посадками",IF(AND(D48&lt;=K48,R48=0),"ок: мест хватает, пересечений нет",TRIM(IF(D48&gt;K48,"гостей "&amp;D48&amp;" при "&amp;K48&amp;" местах — нужен другой стол. ","")&amp;IF(R48&gt;0,IF(AND(ISNUMBER(S48),S48&gt;N48),"пересечение "&amp;(MIN(S48,Q48)-N48)&amp;" мин: стол занят другой бронью до "&amp;INT(MOD(S48,1440)/60)&amp;":"&amp;TEXT(MOD(S48,60),"00")&amp;" (с резервом) — свободен не раньше этого времени",IF(AND(ISNUMBER(T48),T48&gt;0),"пересечение "&amp;(Q48-T48)&amp;" мин: следующая бронь с "&amp;INT(MOD(T48,1440)/60)&amp;":"&amp;TEXT(MOD(T48,60),"00")&amp;", а стол освободится (с резервом) в "&amp;INT(MOD(Q48,1440)/60)&amp;":"&amp;TEXT(MOD(Q48,60),"00"),"пересечение с другой бронью этого стола в то же время")),"")))))))))</f>
      </c>
      <c r="M48" s="15">
        <f>IF(B48="","",IF(OR(I48="отменена",I48="не пришли"),"нет","да"))</f>
      </c>
      <c r="N48" s="15">
        <f>IF(OR(A48="",E48=""),"",ROUND((A48+E48)*1440,0))</f>
      </c>
      <c r="O48" s="15">
        <f>IF(OR(A48="",F48=""),"",ROUND((IF(G48="",A48,G48)+F48)*1440,0))</f>
      </c>
      <c r="P48" s="15">
        <f>IF(H48&lt;&gt;"",H48,IF($D$3&lt;&gt;"",$D$3,""))</f>
      </c>
      <c r="Q48" s="15">
        <f>IF(OR(O48="",P48=""),"",O48+P48)</f>
      </c>
      <c r="R48" s="15">
        <f>IF(OR(M48&lt;&gt;"да",C48="",N48="",Q48="",O48&lt;=N48),"",COUNTIFS($C$8:$C$207,C48,$M$8:$M$207,"да",$N$8:$N$207,"&lt;"&amp;Q48,$Q$8:$Q$207,"&gt;"&amp;N48)-1)</f>
      </c>
      <c r="S48" s="15">
        <f>IF(OR(R48="",R48=0),"",MAXIFS($Q$8:$Q$207,$C$8:$C$207,C48,$M$8:$M$207,"да",$N$8:$N$207,"&lt;"&amp;N48,$Q$8:$Q$207,"&gt;"&amp;N48))</f>
      </c>
      <c r="T48" s="15">
        <f>IF(OR(R48="",R48=0),"",MINIFS($N$8:$N$207,$C$8:$C$207,C48,$M$8:$M$207,"да",$N$8:$N$207,"&gt;"&amp;N48,$N$8:$N$207,"&lt;"&amp;Q48))</f>
      </c>
      <c r="U48" s="15">
        <f>IF(OR(B48="",M48="нет"),"",IF(LEFT(L48,2)="ок","","да"))</f>
      </c>
    </row>
    <row r="49" spans="1:21" x14ac:dyDescent="0.25">
      <c r="A49" s="11"/>
      <c r="B49" s="12"/>
      <c r="C49" s="12"/>
      <c r="D49" s="12"/>
      <c r="E49" s="13"/>
      <c r="F49" s="13"/>
      <c r="G49" s="11"/>
      <c r="H49" s="12"/>
      <c r="I49" s="12"/>
      <c r="J49" s="12"/>
      <c r="K49" s="14">
        <f>IF(C49="","",IF(COUNTIF('Столы'!$A5:$A54,C49)=0,"нет в справочнике",IF(COUNTIFS('Столы'!$A5:$A54,C49,'Столы'!$B5:$B54,"&gt;0")=0,"не указано",VLOOKUP(C49,'Столы'!$A5:$B54,2,0))))</f>
      </c>
      <c r="L49" s="14">
        <f>IF(B49="","",IF(M49="нет","не занимает стол — статус «"&amp;I49&amp;"»",IF(OR(A49="",C49="",D49="",E49="",F49=""),"нужно уточнить: дата, стол, гости, начало и окончание",IF(OR(K49="нет в справочнике",K49="не указано"),"нужно уточнить вместимость стола "&amp;C49,IF(O49&lt;=N49,"окончание не позже начала — проверьте время или впишите дату окончания",IF(P49="","нужно уточнить резерв между посадками",IF(AND(D49&lt;=K49,R49=0),"ок: мест хватает, пересечений нет",TRIM(IF(D49&gt;K49,"гостей "&amp;D49&amp;" при "&amp;K49&amp;" местах — нужен другой стол. ","")&amp;IF(R49&gt;0,IF(AND(ISNUMBER(S49),S49&gt;N49),"пересечение "&amp;(MIN(S49,Q49)-N49)&amp;" мин: стол занят другой бронью до "&amp;INT(MOD(S49,1440)/60)&amp;":"&amp;TEXT(MOD(S49,60),"00")&amp;" (с резервом) — свободен не раньше этого времени",IF(AND(ISNUMBER(T49),T49&gt;0),"пересечение "&amp;(Q49-T49)&amp;" мин: следующая бронь с "&amp;INT(MOD(T49,1440)/60)&amp;":"&amp;TEXT(MOD(T49,60),"00")&amp;", а стол освободится (с резервом) в "&amp;INT(MOD(Q49,1440)/60)&amp;":"&amp;TEXT(MOD(Q49,60),"00"),"пересечение с другой бронью этого стола в то же время")),"")))))))))</f>
      </c>
      <c r="M49" s="15">
        <f>IF(B49="","",IF(OR(I49="отменена",I49="не пришли"),"нет","да"))</f>
      </c>
      <c r="N49" s="15">
        <f>IF(OR(A49="",E49=""),"",ROUND((A49+E49)*1440,0))</f>
      </c>
      <c r="O49" s="15">
        <f>IF(OR(A49="",F49=""),"",ROUND((IF(G49="",A49,G49)+F49)*1440,0))</f>
      </c>
      <c r="P49" s="15">
        <f>IF(H49&lt;&gt;"",H49,IF($D$3&lt;&gt;"",$D$3,""))</f>
      </c>
      <c r="Q49" s="15">
        <f>IF(OR(O49="",P49=""),"",O49+P49)</f>
      </c>
      <c r="R49" s="15">
        <f>IF(OR(M49&lt;&gt;"да",C49="",N49="",Q49="",O49&lt;=N49),"",COUNTIFS($C$8:$C$207,C49,$M$8:$M$207,"да",$N$8:$N$207,"&lt;"&amp;Q49,$Q$8:$Q$207,"&gt;"&amp;N49)-1)</f>
      </c>
      <c r="S49" s="15">
        <f>IF(OR(R49="",R49=0),"",MAXIFS($Q$8:$Q$207,$C$8:$C$207,C49,$M$8:$M$207,"да",$N$8:$N$207,"&lt;"&amp;N49,$Q$8:$Q$207,"&gt;"&amp;N49))</f>
      </c>
      <c r="T49" s="15">
        <f>IF(OR(R49="",R49=0),"",MINIFS($N$8:$N$207,$C$8:$C$207,C49,$M$8:$M$207,"да",$N$8:$N$207,"&gt;"&amp;N49,$N$8:$N$207,"&lt;"&amp;Q49))</f>
      </c>
      <c r="U49" s="15">
        <f>IF(OR(B49="",M49="нет"),"",IF(LEFT(L49,2)="ок","","да"))</f>
      </c>
    </row>
    <row r="50" spans="1:21" x14ac:dyDescent="0.25">
      <c r="A50" s="11"/>
      <c r="B50" s="12"/>
      <c r="C50" s="12"/>
      <c r="D50" s="12"/>
      <c r="E50" s="13"/>
      <c r="F50" s="13"/>
      <c r="G50" s="11"/>
      <c r="H50" s="12"/>
      <c r="I50" s="12"/>
      <c r="J50" s="12"/>
      <c r="K50" s="14">
        <f>IF(C50="","",IF(COUNTIF('Столы'!$A5:$A54,C50)=0,"нет в справочнике",IF(COUNTIFS('Столы'!$A5:$A54,C50,'Столы'!$B5:$B54,"&gt;0")=0,"не указано",VLOOKUP(C50,'Столы'!$A5:$B54,2,0))))</f>
      </c>
      <c r="L50" s="14">
        <f>IF(B50="","",IF(M50="нет","не занимает стол — статус «"&amp;I50&amp;"»",IF(OR(A50="",C50="",D50="",E50="",F50=""),"нужно уточнить: дата, стол, гости, начало и окончание",IF(OR(K50="нет в справочнике",K50="не указано"),"нужно уточнить вместимость стола "&amp;C50,IF(O50&lt;=N50,"окончание не позже начала — проверьте время или впишите дату окончания",IF(P50="","нужно уточнить резерв между посадками",IF(AND(D50&lt;=K50,R50=0),"ок: мест хватает, пересечений нет",TRIM(IF(D50&gt;K50,"гостей "&amp;D50&amp;" при "&amp;K50&amp;" местах — нужен другой стол. ","")&amp;IF(R50&gt;0,IF(AND(ISNUMBER(S50),S50&gt;N50),"пересечение "&amp;(MIN(S50,Q50)-N50)&amp;" мин: стол занят другой бронью до "&amp;INT(MOD(S50,1440)/60)&amp;":"&amp;TEXT(MOD(S50,60),"00")&amp;" (с резервом) — свободен не раньше этого времени",IF(AND(ISNUMBER(T50),T50&gt;0),"пересечение "&amp;(Q50-T50)&amp;" мин: следующая бронь с "&amp;INT(MOD(T50,1440)/60)&amp;":"&amp;TEXT(MOD(T50,60),"00")&amp;", а стол освободится (с резервом) в "&amp;INT(MOD(Q50,1440)/60)&amp;":"&amp;TEXT(MOD(Q50,60),"00"),"пересечение с другой бронью этого стола в то же время")),"")))))))))</f>
      </c>
      <c r="M50" s="15">
        <f>IF(B50="","",IF(OR(I50="отменена",I50="не пришли"),"нет","да"))</f>
      </c>
      <c r="N50" s="15">
        <f>IF(OR(A50="",E50=""),"",ROUND((A50+E50)*1440,0))</f>
      </c>
      <c r="O50" s="15">
        <f>IF(OR(A50="",F50=""),"",ROUND((IF(G50="",A50,G50)+F50)*1440,0))</f>
      </c>
      <c r="P50" s="15">
        <f>IF(H50&lt;&gt;"",H50,IF($D$3&lt;&gt;"",$D$3,""))</f>
      </c>
      <c r="Q50" s="15">
        <f>IF(OR(O50="",P50=""),"",O50+P50)</f>
      </c>
      <c r="R50" s="15">
        <f>IF(OR(M50&lt;&gt;"да",C50="",N50="",Q50="",O50&lt;=N50),"",COUNTIFS($C$8:$C$207,C50,$M$8:$M$207,"да",$N$8:$N$207,"&lt;"&amp;Q50,$Q$8:$Q$207,"&gt;"&amp;N50)-1)</f>
      </c>
      <c r="S50" s="15">
        <f>IF(OR(R50="",R50=0),"",MAXIFS($Q$8:$Q$207,$C$8:$C$207,C50,$M$8:$M$207,"да",$N$8:$N$207,"&lt;"&amp;N50,$Q$8:$Q$207,"&gt;"&amp;N50))</f>
      </c>
      <c r="T50" s="15">
        <f>IF(OR(R50="",R50=0),"",MINIFS($N$8:$N$207,$C$8:$C$207,C50,$M$8:$M$207,"да",$N$8:$N$207,"&gt;"&amp;N50,$N$8:$N$207,"&lt;"&amp;Q50))</f>
      </c>
      <c r="U50" s="15">
        <f>IF(OR(B50="",M50="нет"),"",IF(LEFT(L50,2)="ок","","да"))</f>
      </c>
    </row>
    <row r="51" spans="1:21" x14ac:dyDescent="0.25">
      <c r="A51" s="11"/>
      <c r="B51" s="12"/>
      <c r="C51" s="12"/>
      <c r="D51" s="12"/>
      <c r="E51" s="13"/>
      <c r="F51" s="13"/>
      <c r="G51" s="11"/>
      <c r="H51" s="12"/>
      <c r="I51" s="12"/>
      <c r="J51" s="12"/>
      <c r="K51" s="14">
        <f>IF(C51="","",IF(COUNTIF('Столы'!$A5:$A54,C51)=0,"нет в справочнике",IF(COUNTIFS('Столы'!$A5:$A54,C51,'Столы'!$B5:$B54,"&gt;0")=0,"не указано",VLOOKUP(C51,'Столы'!$A5:$B54,2,0))))</f>
      </c>
      <c r="L51" s="14">
        <f>IF(B51="","",IF(M51="нет","не занимает стол — статус «"&amp;I51&amp;"»",IF(OR(A51="",C51="",D51="",E51="",F51=""),"нужно уточнить: дата, стол, гости, начало и окончание",IF(OR(K51="нет в справочнике",K51="не указано"),"нужно уточнить вместимость стола "&amp;C51,IF(O51&lt;=N51,"окончание не позже начала — проверьте время или впишите дату окончания",IF(P51="","нужно уточнить резерв между посадками",IF(AND(D51&lt;=K51,R51=0),"ок: мест хватает, пересечений нет",TRIM(IF(D51&gt;K51,"гостей "&amp;D51&amp;" при "&amp;K51&amp;" местах — нужен другой стол. ","")&amp;IF(R51&gt;0,IF(AND(ISNUMBER(S51),S51&gt;N51),"пересечение "&amp;(MIN(S51,Q51)-N51)&amp;" мин: стол занят другой бронью до "&amp;INT(MOD(S51,1440)/60)&amp;":"&amp;TEXT(MOD(S51,60),"00")&amp;" (с резервом) — свободен не раньше этого времени",IF(AND(ISNUMBER(T51),T51&gt;0),"пересечение "&amp;(Q51-T51)&amp;" мин: следующая бронь с "&amp;INT(MOD(T51,1440)/60)&amp;":"&amp;TEXT(MOD(T51,60),"00")&amp;", а стол освободится (с резервом) в "&amp;INT(MOD(Q51,1440)/60)&amp;":"&amp;TEXT(MOD(Q51,60),"00"),"пересечение с другой бронью этого стола в то же время")),"")))))))))</f>
      </c>
      <c r="M51" s="15">
        <f>IF(B51="","",IF(OR(I51="отменена",I51="не пришли"),"нет","да"))</f>
      </c>
      <c r="N51" s="15">
        <f>IF(OR(A51="",E51=""),"",ROUND((A51+E51)*1440,0))</f>
      </c>
      <c r="O51" s="15">
        <f>IF(OR(A51="",F51=""),"",ROUND((IF(G51="",A51,G51)+F51)*1440,0))</f>
      </c>
      <c r="P51" s="15">
        <f>IF(H51&lt;&gt;"",H51,IF($D$3&lt;&gt;"",$D$3,""))</f>
      </c>
      <c r="Q51" s="15">
        <f>IF(OR(O51="",P51=""),"",O51+P51)</f>
      </c>
      <c r="R51" s="15">
        <f>IF(OR(M51&lt;&gt;"да",C51="",N51="",Q51="",O51&lt;=N51),"",COUNTIFS($C$8:$C$207,C51,$M$8:$M$207,"да",$N$8:$N$207,"&lt;"&amp;Q51,$Q$8:$Q$207,"&gt;"&amp;N51)-1)</f>
      </c>
      <c r="S51" s="15">
        <f>IF(OR(R51="",R51=0),"",MAXIFS($Q$8:$Q$207,$C$8:$C$207,C51,$M$8:$M$207,"да",$N$8:$N$207,"&lt;"&amp;N51,$Q$8:$Q$207,"&gt;"&amp;N51))</f>
      </c>
      <c r="T51" s="15">
        <f>IF(OR(R51="",R51=0),"",MINIFS($N$8:$N$207,$C$8:$C$207,C51,$M$8:$M$207,"да",$N$8:$N$207,"&gt;"&amp;N51,$N$8:$N$207,"&lt;"&amp;Q51))</f>
      </c>
      <c r="U51" s="15">
        <f>IF(OR(B51="",M51="нет"),"",IF(LEFT(L51,2)="ок","","да"))</f>
      </c>
    </row>
    <row r="52" spans="1:21" x14ac:dyDescent="0.25">
      <c r="A52" s="11"/>
      <c r="B52" s="12"/>
      <c r="C52" s="12"/>
      <c r="D52" s="12"/>
      <c r="E52" s="13"/>
      <c r="F52" s="13"/>
      <c r="G52" s="11"/>
      <c r="H52" s="12"/>
      <c r="I52" s="12"/>
      <c r="J52" s="12"/>
      <c r="K52" s="14">
        <f>IF(C52="","",IF(COUNTIF('Столы'!$A5:$A54,C52)=0,"нет в справочнике",IF(COUNTIFS('Столы'!$A5:$A54,C52,'Столы'!$B5:$B54,"&gt;0")=0,"не указано",VLOOKUP(C52,'Столы'!$A5:$B54,2,0))))</f>
      </c>
      <c r="L52" s="14">
        <f>IF(B52="","",IF(M52="нет","не занимает стол — статус «"&amp;I52&amp;"»",IF(OR(A52="",C52="",D52="",E52="",F52=""),"нужно уточнить: дата, стол, гости, начало и окончание",IF(OR(K52="нет в справочнике",K52="не указано"),"нужно уточнить вместимость стола "&amp;C52,IF(O52&lt;=N52,"окончание не позже начала — проверьте время или впишите дату окончания",IF(P52="","нужно уточнить резерв между посадками",IF(AND(D52&lt;=K52,R52=0),"ок: мест хватает, пересечений нет",TRIM(IF(D52&gt;K52,"гостей "&amp;D52&amp;" при "&amp;K52&amp;" местах — нужен другой стол. ","")&amp;IF(R52&gt;0,IF(AND(ISNUMBER(S52),S52&gt;N52),"пересечение "&amp;(MIN(S52,Q52)-N52)&amp;" мин: стол занят другой бронью до "&amp;INT(MOD(S52,1440)/60)&amp;":"&amp;TEXT(MOD(S52,60),"00")&amp;" (с резервом) — свободен не раньше этого времени",IF(AND(ISNUMBER(T52),T52&gt;0),"пересечение "&amp;(Q52-T52)&amp;" мин: следующая бронь с "&amp;INT(MOD(T52,1440)/60)&amp;":"&amp;TEXT(MOD(T52,60),"00")&amp;", а стол освободится (с резервом) в "&amp;INT(MOD(Q52,1440)/60)&amp;":"&amp;TEXT(MOD(Q52,60),"00"),"пересечение с другой бронью этого стола в то же время")),"")))))))))</f>
      </c>
      <c r="M52" s="15">
        <f>IF(B52="","",IF(OR(I52="отменена",I52="не пришли"),"нет","да"))</f>
      </c>
      <c r="N52" s="15">
        <f>IF(OR(A52="",E52=""),"",ROUND((A52+E52)*1440,0))</f>
      </c>
      <c r="O52" s="15">
        <f>IF(OR(A52="",F52=""),"",ROUND((IF(G52="",A52,G52)+F52)*1440,0))</f>
      </c>
      <c r="P52" s="15">
        <f>IF(H52&lt;&gt;"",H52,IF($D$3&lt;&gt;"",$D$3,""))</f>
      </c>
      <c r="Q52" s="15">
        <f>IF(OR(O52="",P52=""),"",O52+P52)</f>
      </c>
      <c r="R52" s="15">
        <f>IF(OR(M52&lt;&gt;"да",C52="",N52="",Q52="",O52&lt;=N52),"",COUNTIFS($C$8:$C$207,C52,$M$8:$M$207,"да",$N$8:$N$207,"&lt;"&amp;Q52,$Q$8:$Q$207,"&gt;"&amp;N52)-1)</f>
      </c>
      <c r="S52" s="15">
        <f>IF(OR(R52="",R52=0),"",MAXIFS($Q$8:$Q$207,$C$8:$C$207,C52,$M$8:$M$207,"да",$N$8:$N$207,"&lt;"&amp;N52,$Q$8:$Q$207,"&gt;"&amp;N52))</f>
      </c>
      <c r="T52" s="15">
        <f>IF(OR(R52="",R52=0),"",MINIFS($N$8:$N$207,$C$8:$C$207,C52,$M$8:$M$207,"да",$N$8:$N$207,"&gt;"&amp;N52,$N$8:$N$207,"&lt;"&amp;Q52))</f>
      </c>
      <c r="U52" s="15">
        <f>IF(OR(B52="",M52="нет"),"",IF(LEFT(L52,2)="ок","","да"))</f>
      </c>
    </row>
    <row r="53" spans="1:21" x14ac:dyDescent="0.25">
      <c r="A53" s="11"/>
      <c r="B53" s="12"/>
      <c r="C53" s="12"/>
      <c r="D53" s="12"/>
      <c r="E53" s="13"/>
      <c r="F53" s="13"/>
      <c r="G53" s="11"/>
      <c r="H53" s="12"/>
      <c r="I53" s="12"/>
      <c r="J53" s="12"/>
      <c r="K53" s="14">
        <f>IF(C53="","",IF(COUNTIF('Столы'!$A5:$A54,C53)=0,"нет в справочнике",IF(COUNTIFS('Столы'!$A5:$A54,C53,'Столы'!$B5:$B54,"&gt;0")=0,"не указано",VLOOKUP(C53,'Столы'!$A5:$B54,2,0))))</f>
      </c>
      <c r="L53" s="14">
        <f>IF(B53="","",IF(M53="нет","не занимает стол — статус «"&amp;I53&amp;"»",IF(OR(A53="",C53="",D53="",E53="",F53=""),"нужно уточнить: дата, стол, гости, начало и окончание",IF(OR(K53="нет в справочнике",K53="не указано"),"нужно уточнить вместимость стола "&amp;C53,IF(O53&lt;=N53,"окончание не позже начала — проверьте время или впишите дату окончания",IF(P53="","нужно уточнить резерв между посадками",IF(AND(D53&lt;=K53,R53=0),"ок: мест хватает, пересечений нет",TRIM(IF(D53&gt;K53,"гостей "&amp;D53&amp;" при "&amp;K53&amp;" местах — нужен другой стол. ","")&amp;IF(R53&gt;0,IF(AND(ISNUMBER(S53),S53&gt;N53),"пересечение "&amp;(MIN(S53,Q53)-N53)&amp;" мин: стол занят другой бронью до "&amp;INT(MOD(S53,1440)/60)&amp;":"&amp;TEXT(MOD(S53,60),"00")&amp;" (с резервом) — свободен не раньше этого времени",IF(AND(ISNUMBER(T53),T53&gt;0),"пересечение "&amp;(Q53-T53)&amp;" мин: следующая бронь с "&amp;INT(MOD(T53,1440)/60)&amp;":"&amp;TEXT(MOD(T53,60),"00")&amp;", а стол освободится (с резервом) в "&amp;INT(MOD(Q53,1440)/60)&amp;":"&amp;TEXT(MOD(Q53,60),"00"),"пересечение с другой бронью этого стола в то же время")),"")))))))))</f>
      </c>
      <c r="M53" s="15">
        <f>IF(B53="","",IF(OR(I53="отменена",I53="не пришли"),"нет","да"))</f>
      </c>
      <c r="N53" s="15">
        <f>IF(OR(A53="",E53=""),"",ROUND((A53+E53)*1440,0))</f>
      </c>
      <c r="O53" s="15">
        <f>IF(OR(A53="",F53=""),"",ROUND((IF(G53="",A53,G53)+F53)*1440,0))</f>
      </c>
      <c r="P53" s="15">
        <f>IF(H53&lt;&gt;"",H53,IF($D$3&lt;&gt;"",$D$3,""))</f>
      </c>
      <c r="Q53" s="15">
        <f>IF(OR(O53="",P53=""),"",O53+P53)</f>
      </c>
      <c r="R53" s="15">
        <f>IF(OR(M53&lt;&gt;"да",C53="",N53="",Q53="",O53&lt;=N53),"",COUNTIFS($C$8:$C$207,C53,$M$8:$M$207,"да",$N$8:$N$207,"&lt;"&amp;Q53,$Q$8:$Q$207,"&gt;"&amp;N53)-1)</f>
      </c>
      <c r="S53" s="15">
        <f>IF(OR(R53="",R53=0),"",MAXIFS($Q$8:$Q$207,$C$8:$C$207,C53,$M$8:$M$207,"да",$N$8:$N$207,"&lt;"&amp;N53,$Q$8:$Q$207,"&gt;"&amp;N53))</f>
      </c>
      <c r="T53" s="15">
        <f>IF(OR(R53="",R53=0),"",MINIFS($N$8:$N$207,$C$8:$C$207,C53,$M$8:$M$207,"да",$N$8:$N$207,"&gt;"&amp;N53,$N$8:$N$207,"&lt;"&amp;Q53))</f>
      </c>
      <c r="U53" s="15">
        <f>IF(OR(B53="",M53="нет"),"",IF(LEFT(L53,2)="ок","","да"))</f>
      </c>
    </row>
    <row r="54" spans="1:21" x14ac:dyDescent="0.25">
      <c r="A54" s="11"/>
      <c r="B54" s="12"/>
      <c r="C54" s="12"/>
      <c r="D54" s="12"/>
      <c r="E54" s="13"/>
      <c r="F54" s="13"/>
      <c r="G54" s="11"/>
      <c r="H54" s="12"/>
      <c r="I54" s="12"/>
      <c r="J54" s="12"/>
      <c r="K54" s="14">
        <f>IF(C54="","",IF(COUNTIF('Столы'!$A5:$A54,C54)=0,"нет в справочнике",IF(COUNTIFS('Столы'!$A5:$A54,C54,'Столы'!$B5:$B54,"&gt;0")=0,"не указано",VLOOKUP(C54,'Столы'!$A5:$B54,2,0))))</f>
      </c>
      <c r="L54" s="14">
        <f>IF(B54="","",IF(M54="нет","не занимает стол — статус «"&amp;I54&amp;"»",IF(OR(A54="",C54="",D54="",E54="",F54=""),"нужно уточнить: дата, стол, гости, начало и окончание",IF(OR(K54="нет в справочнике",K54="не указано"),"нужно уточнить вместимость стола "&amp;C54,IF(O54&lt;=N54,"окончание не позже начала — проверьте время или впишите дату окончания",IF(P54="","нужно уточнить резерв между посадками",IF(AND(D54&lt;=K54,R54=0),"ок: мест хватает, пересечений нет",TRIM(IF(D54&gt;K54,"гостей "&amp;D54&amp;" при "&amp;K54&amp;" местах — нужен другой стол. ","")&amp;IF(R54&gt;0,IF(AND(ISNUMBER(S54),S54&gt;N54),"пересечение "&amp;(MIN(S54,Q54)-N54)&amp;" мин: стол занят другой бронью до "&amp;INT(MOD(S54,1440)/60)&amp;":"&amp;TEXT(MOD(S54,60),"00")&amp;" (с резервом) — свободен не раньше этого времени",IF(AND(ISNUMBER(T54),T54&gt;0),"пересечение "&amp;(Q54-T54)&amp;" мин: следующая бронь с "&amp;INT(MOD(T54,1440)/60)&amp;":"&amp;TEXT(MOD(T54,60),"00")&amp;", а стол освободится (с резервом) в "&amp;INT(MOD(Q54,1440)/60)&amp;":"&amp;TEXT(MOD(Q54,60),"00"),"пересечение с другой бронью этого стола в то же время")),"")))))))))</f>
      </c>
      <c r="M54" s="15">
        <f>IF(B54="","",IF(OR(I54="отменена",I54="не пришли"),"нет","да"))</f>
      </c>
      <c r="N54" s="15">
        <f>IF(OR(A54="",E54=""),"",ROUND((A54+E54)*1440,0))</f>
      </c>
      <c r="O54" s="15">
        <f>IF(OR(A54="",F54=""),"",ROUND((IF(G54="",A54,G54)+F54)*1440,0))</f>
      </c>
      <c r="P54" s="15">
        <f>IF(H54&lt;&gt;"",H54,IF($D$3&lt;&gt;"",$D$3,""))</f>
      </c>
      <c r="Q54" s="15">
        <f>IF(OR(O54="",P54=""),"",O54+P54)</f>
      </c>
      <c r="R54" s="15">
        <f>IF(OR(M54&lt;&gt;"да",C54="",N54="",Q54="",O54&lt;=N54),"",COUNTIFS($C$8:$C$207,C54,$M$8:$M$207,"да",$N$8:$N$207,"&lt;"&amp;Q54,$Q$8:$Q$207,"&gt;"&amp;N54)-1)</f>
      </c>
      <c r="S54" s="15">
        <f>IF(OR(R54="",R54=0),"",MAXIFS($Q$8:$Q$207,$C$8:$C$207,C54,$M$8:$M$207,"да",$N$8:$N$207,"&lt;"&amp;N54,$Q$8:$Q$207,"&gt;"&amp;N54))</f>
      </c>
      <c r="T54" s="15">
        <f>IF(OR(R54="",R54=0),"",MINIFS($N$8:$N$207,$C$8:$C$207,C54,$M$8:$M$207,"да",$N$8:$N$207,"&gt;"&amp;N54,$N$8:$N$207,"&lt;"&amp;Q54))</f>
      </c>
      <c r="U54" s="15">
        <f>IF(OR(B54="",M54="нет"),"",IF(LEFT(L54,2)="ок","","да"))</f>
      </c>
    </row>
    <row r="55" spans="1:21" x14ac:dyDescent="0.25">
      <c r="A55" s="11"/>
      <c r="B55" s="12"/>
      <c r="C55" s="12"/>
      <c r="D55" s="12"/>
      <c r="E55" s="13"/>
      <c r="F55" s="13"/>
      <c r="G55" s="11"/>
      <c r="H55" s="12"/>
      <c r="I55" s="12"/>
      <c r="J55" s="12"/>
      <c r="K55" s="14">
        <f>IF(C55="","",IF(COUNTIF('Столы'!$A5:$A54,C55)=0,"нет в справочнике",IF(COUNTIFS('Столы'!$A5:$A54,C55,'Столы'!$B5:$B54,"&gt;0")=0,"не указано",VLOOKUP(C55,'Столы'!$A5:$B54,2,0))))</f>
      </c>
      <c r="L55" s="14">
        <f>IF(B55="","",IF(M55="нет","не занимает стол — статус «"&amp;I55&amp;"»",IF(OR(A55="",C55="",D55="",E55="",F55=""),"нужно уточнить: дата, стол, гости, начало и окончание",IF(OR(K55="нет в справочнике",K55="не указано"),"нужно уточнить вместимость стола "&amp;C55,IF(O55&lt;=N55,"окончание не позже начала — проверьте время или впишите дату окончания",IF(P55="","нужно уточнить резерв между посадками",IF(AND(D55&lt;=K55,R55=0),"ок: мест хватает, пересечений нет",TRIM(IF(D55&gt;K55,"гостей "&amp;D55&amp;" при "&amp;K55&amp;" местах — нужен другой стол. ","")&amp;IF(R55&gt;0,IF(AND(ISNUMBER(S55),S55&gt;N55),"пересечение "&amp;(MIN(S55,Q55)-N55)&amp;" мин: стол занят другой бронью до "&amp;INT(MOD(S55,1440)/60)&amp;":"&amp;TEXT(MOD(S55,60),"00")&amp;" (с резервом) — свободен не раньше этого времени",IF(AND(ISNUMBER(T55),T55&gt;0),"пересечение "&amp;(Q55-T55)&amp;" мин: следующая бронь с "&amp;INT(MOD(T55,1440)/60)&amp;":"&amp;TEXT(MOD(T55,60),"00")&amp;", а стол освободится (с резервом) в "&amp;INT(MOD(Q55,1440)/60)&amp;":"&amp;TEXT(MOD(Q55,60),"00"),"пересечение с другой бронью этого стола в то же время")),"")))))))))</f>
      </c>
      <c r="M55" s="15">
        <f>IF(B55="","",IF(OR(I55="отменена",I55="не пришли"),"нет","да"))</f>
      </c>
      <c r="N55" s="15">
        <f>IF(OR(A55="",E55=""),"",ROUND((A55+E55)*1440,0))</f>
      </c>
      <c r="O55" s="15">
        <f>IF(OR(A55="",F55=""),"",ROUND((IF(G55="",A55,G55)+F55)*1440,0))</f>
      </c>
      <c r="P55" s="15">
        <f>IF(H55&lt;&gt;"",H55,IF($D$3&lt;&gt;"",$D$3,""))</f>
      </c>
      <c r="Q55" s="15">
        <f>IF(OR(O55="",P55=""),"",O55+P55)</f>
      </c>
      <c r="R55" s="15">
        <f>IF(OR(M55&lt;&gt;"да",C55="",N55="",Q55="",O55&lt;=N55),"",COUNTIFS($C$8:$C$207,C55,$M$8:$M$207,"да",$N$8:$N$207,"&lt;"&amp;Q55,$Q$8:$Q$207,"&gt;"&amp;N55)-1)</f>
      </c>
      <c r="S55" s="15">
        <f>IF(OR(R55="",R55=0),"",MAXIFS($Q$8:$Q$207,$C$8:$C$207,C55,$M$8:$M$207,"да",$N$8:$N$207,"&lt;"&amp;N55,$Q$8:$Q$207,"&gt;"&amp;N55))</f>
      </c>
      <c r="T55" s="15">
        <f>IF(OR(R55="",R55=0),"",MINIFS($N$8:$N$207,$C$8:$C$207,C55,$M$8:$M$207,"да",$N$8:$N$207,"&gt;"&amp;N55,$N$8:$N$207,"&lt;"&amp;Q55))</f>
      </c>
      <c r="U55" s="15">
        <f>IF(OR(B55="",M55="нет"),"",IF(LEFT(L55,2)="ок","","да"))</f>
      </c>
    </row>
    <row r="56" spans="1:21" x14ac:dyDescent="0.25">
      <c r="A56" s="11"/>
      <c r="B56" s="12"/>
      <c r="C56" s="12"/>
      <c r="D56" s="12"/>
      <c r="E56" s="13"/>
      <c r="F56" s="13"/>
      <c r="G56" s="11"/>
      <c r="H56" s="12"/>
      <c r="I56" s="12"/>
      <c r="J56" s="12"/>
      <c r="K56" s="14">
        <f>IF(C56="","",IF(COUNTIF('Столы'!$A5:$A54,C56)=0,"нет в справочнике",IF(COUNTIFS('Столы'!$A5:$A54,C56,'Столы'!$B5:$B54,"&gt;0")=0,"не указано",VLOOKUP(C56,'Столы'!$A5:$B54,2,0))))</f>
      </c>
      <c r="L56" s="14">
        <f>IF(B56="","",IF(M56="нет","не занимает стол — статус «"&amp;I56&amp;"»",IF(OR(A56="",C56="",D56="",E56="",F56=""),"нужно уточнить: дата, стол, гости, начало и окончание",IF(OR(K56="нет в справочнике",K56="не указано"),"нужно уточнить вместимость стола "&amp;C56,IF(O56&lt;=N56,"окончание не позже начала — проверьте время или впишите дату окончания",IF(P56="","нужно уточнить резерв между посадками",IF(AND(D56&lt;=K56,R56=0),"ок: мест хватает, пересечений нет",TRIM(IF(D56&gt;K56,"гостей "&amp;D56&amp;" при "&amp;K56&amp;" местах — нужен другой стол. ","")&amp;IF(R56&gt;0,IF(AND(ISNUMBER(S56),S56&gt;N56),"пересечение "&amp;(MIN(S56,Q56)-N56)&amp;" мин: стол занят другой бронью до "&amp;INT(MOD(S56,1440)/60)&amp;":"&amp;TEXT(MOD(S56,60),"00")&amp;" (с резервом) — свободен не раньше этого времени",IF(AND(ISNUMBER(T56),T56&gt;0),"пересечение "&amp;(Q56-T56)&amp;" мин: следующая бронь с "&amp;INT(MOD(T56,1440)/60)&amp;":"&amp;TEXT(MOD(T56,60),"00")&amp;", а стол освободится (с резервом) в "&amp;INT(MOD(Q56,1440)/60)&amp;":"&amp;TEXT(MOD(Q56,60),"00"),"пересечение с другой бронью этого стола в то же время")),"")))))))))</f>
      </c>
      <c r="M56" s="15">
        <f>IF(B56="","",IF(OR(I56="отменена",I56="не пришли"),"нет","да"))</f>
      </c>
      <c r="N56" s="15">
        <f>IF(OR(A56="",E56=""),"",ROUND((A56+E56)*1440,0))</f>
      </c>
      <c r="O56" s="15">
        <f>IF(OR(A56="",F56=""),"",ROUND((IF(G56="",A56,G56)+F56)*1440,0))</f>
      </c>
      <c r="P56" s="15">
        <f>IF(H56&lt;&gt;"",H56,IF($D$3&lt;&gt;"",$D$3,""))</f>
      </c>
      <c r="Q56" s="15">
        <f>IF(OR(O56="",P56=""),"",O56+P56)</f>
      </c>
      <c r="R56" s="15">
        <f>IF(OR(M56&lt;&gt;"да",C56="",N56="",Q56="",O56&lt;=N56),"",COUNTIFS($C$8:$C$207,C56,$M$8:$M$207,"да",$N$8:$N$207,"&lt;"&amp;Q56,$Q$8:$Q$207,"&gt;"&amp;N56)-1)</f>
      </c>
      <c r="S56" s="15">
        <f>IF(OR(R56="",R56=0),"",MAXIFS($Q$8:$Q$207,$C$8:$C$207,C56,$M$8:$M$207,"да",$N$8:$N$207,"&lt;"&amp;N56,$Q$8:$Q$207,"&gt;"&amp;N56))</f>
      </c>
      <c r="T56" s="15">
        <f>IF(OR(R56="",R56=0),"",MINIFS($N$8:$N$207,$C$8:$C$207,C56,$M$8:$M$207,"да",$N$8:$N$207,"&gt;"&amp;N56,$N$8:$N$207,"&lt;"&amp;Q56))</f>
      </c>
      <c r="U56" s="15">
        <f>IF(OR(B56="",M56="нет"),"",IF(LEFT(L56,2)="ок","","да"))</f>
      </c>
    </row>
    <row r="57" spans="1:21" x14ac:dyDescent="0.25">
      <c r="A57" s="11"/>
      <c r="B57" s="12"/>
      <c r="C57" s="12"/>
      <c r="D57" s="12"/>
      <c r="E57" s="13"/>
      <c r="F57" s="13"/>
      <c r="G57" s="11"/>
      <c r="H57" s="12"/>
      <c r="I57" s="12"/>
      <c r="J57" s="12"/>
      <c r="K57" s="14">
        <f>IF(C57="","",IF(COUNTIF('Столы'!$A5:$A54,C57)=0,"нет в справочнике",IF(COUNTIFS('Столы'!$A5:$A54,C57,'Столы'!$B5:$B54,"&gt;0")=0,"не указано",VLOOKUP(C57,'Столы'!$A5:$B54,2,0))))</f>
      </c>
      <c r="L57" s="14">
        <f>IF(B57="","",IF(M57="нет","не занимает стол — статус «"&amp;I57&amp;"»",IF(OR(A57="",C57="",D57="",E57="",F57=""),"нужно уточнить: дата, стол, гости, начало и окончание",IF(OR(K57="нет в справочнике",K57="не указано"),"нужно уточнить вместимость стола "&amp;C57,IF(O57&lt;=N57,"окончание не позже начала — проверьте время или впишите дату окончания",IF(P57="","нужно уточнить резерв между посадками",IF(AND(D57&lt;=K57,R57=0),"ок: мест хватает, пересечений нет",TRIM(IF(D57&gt;K57,"гостей "&amp;D57&amp;" при "&amp;K57&amp;" местах — нужен другой стол. ","")&amp;IF(R57&gt;0,IF(AND(ISNUMBER(S57),S57&gt;N57),"пересечение "&amp;(MIN(S57,Q57)-N57)&amp;" мин: стол занят другой бронью до "&amp;INT(MOD(S57,1440)/60)&amp;":"&amp;TEXT(MOD(S57,60),"00")&amp;" (с резервом) — свободен не раньше этого времени",IF(AND(ISNUMBER(T57),T57&gt;0),"пересечение "&amp;(Q57-T57)&amp;" мин: следующая бронь с "&amp;INT(MOD(T57,1440)/60)&amp;":"&amp;TEXT(MOD(T57,60),"00")&amp;", а стол освободится (с резервом) в "&amp;INT(MOD(Q57,1440)/60)&amp;":"&amp;TEXT(MOD(Q57,60),"00"),"пересечение с другой бронью этого стола в то же время")),"")))))))))</f>
      </c>
      <c r="M57" s="15">
        <f>IF(B57="","",IF(OR(I57="отменена",I57="не пришли"),"нет","да"))</f>
      </c>
      <c r="N57" s="15">
        <f>IF(OR(A57="",E57=""),"",ROUND((A57+E57)*1440,0))</f>
      </c>
      <c r="O57" s="15">
        <f>IF(OR(A57="",F57=""),"",ROUND((IF(G57="",A57,G57)+F57)*1440,0))</f>
      </c>
      <c r="P57" s="15">
        <f>IF(H57&lt;&gt;"",H57,IF($D$3&lt;&gt;"",$D$3,""))</f>
      </c>
      <c r="Q57" s="15">
        <f>IF(OR(O57="",P57=""),"",O57+P57)</f>
      </c>
      <c r="R57" s="15">
        <f>IF(OR(M57&lt;&gt;"да",C57="",N57="",Q57="",O57&lt;=N57),"",COUNTIFS($C$8:$C$207,C57,$M$8:$M$207,"да",$N$8:$N$207,"&lt;"&amp;Q57,$Q$8:$Q$207,"&gt;"&amp;N57)-1)</f>
      </c>
      <c r="S57" s="15">
        <f>IF(OR(R57="",R57=0),"",MAXIFS($Q$8:$Q$207,$C$8:$C$207,C57,$M$8:$M$207,"да",$N$8:$N$207,"&lt;"&amp;N57,$Q$8:$Q$207,"&gt;"&amp;N57))</f>
      </c>
      <c r="T57" s="15">
        <f>IF(OR(R57="",R57=0),"",MINIFS($N$8:$N$207,$C$8:$C$207,C57,$M$8:$M$207,"да",$N$8:$N$207,"&gt;"&amp;N57,$N$8:$N$207,"&lt;"&amp;Q57))</f>
      </c>
      <c r="U57" s="15">
        <f>IF(OR(B57="",M57="нет"),"",IF(LEFT(L57,2)="ок","","да"))</f>
      </c>
    </row>
    <row r="58" spans="1:21" x14ac:dyDescent="0.25">
      <c r="A58" s="11"/>
      <c r="B58" s="12"/>
      <c r="C58" s="12"/>
      <c r="D58" s="12"/>
      <c r="E58" s="13"/>
      <c r="F58" s="13"/>
      <c r="G58" s="11"/>
      <c r="H58" s="12"/>
      <c r="I58" s="12"/>
      <c r="J58" s="12"/>
      <c r="K58" s="14">
        <f>IF(C58="","",IF(COUNTIF('Столы'!$A5:$A54,C58)=0,"нет в справочнике",IF(COUNTIFS('Столы'!$A5:$A54,C58,'Столы'!$B5:$B54,"&gt;0")=0,"не указано",VLOOKUP(C58,'Столы'!$A5:$B54,2,0))))</f>
      </c>
      <c r="L58" s="14">
        <f>IF(B58="","",IF(M58="нет","не занимает стол — статус «"&amp;I58&amp;"»",IF(OR(A58="",C58="",D58="",E58="",F58=""),"нужно уточнить: дата, стол, гости, начало и окончание",IF(OR(K58="нет в справочнике",K58="не указано"),"нужно уточнить вместимость стола "&amp;C58,IF(O58&lt;=N58,"окончание не позже начала — проверьте время или впишите дату окончания",IF(P58="","нужно уточнить резерв между посадками",IF(AND(D58&lt;=K58,R58=0),"ок: мест хватает, пересечений нет",TRIM(IF(D58&gt;K58,"гостей "&amp;D58&amp;" при "&amp;K58&amp;" местах — нужен другой стол. ","")&amp;IF(R58&gt;0,IF(AND(ISNUMBER(S58),S58&gt;N58),"пересечение "&amp;(MIN(S58,Q58)-N58)&amp;" мин: стол занят другой бронью до "&amp;INT(MOD(S58,1440)/60)&amp;":"&amp;TEXT(MOD(S58,60),"00")&amp;" (с резервом) — свободен не раньше этого времени",IF(AND(ISNUMBER(T58),T58&gt;0),"пересечение "&amp;(Q58-T58)&amp;" мин: следующая бронь с "&amp;INT(MOD(T58,1440)/60)&amp;":"&amp;TEXT(MOD(T58,60),"00")&amp;", а стол освободится (с резервом) в "&amp;INT(MOD(Q58,1440)/60)&amp;":"&amp;TEXT(MOD(Q58,60),"00"),"пересечение с другой бронью этого стола в то же время")),"")))))))))</f>
      </c>
      <c r="M58" s="15">
        <f>IF(B58="","",IF(OR(I58="отменена",I58="не пришли"),"нет","да"))</f>
      </c>
      <c r="N58" s="15">
        <f>IF(OR(A58="",E58=""),"",ROUND((A58+E58)*1440,0))</f>
      </c>
      <c r="O58" s="15">
        <f>IF(OR(A58="",F58=""),"",ROUND((IF(G58="",A58,G58)+F58)*1440,0))</f>
      </c>
      <c r="P58" s="15">
        <f>IF(H58&lt;&gt;"",H58,IF($D$3&lt;&gt;"",$D$3,""))</f>
      </c>
      <c r="Q58" s="15">
        <f>IF(OR(O58="",P58=""),"",O58+P58)</f>
      </c>
      <c r="R58" s="15">
        <f>IF(OR(M58&lt;&gt;"да",C58="",N58="",Q58="",O58&lt;=N58),"",COUNTIFS($C$8:$C$207,C58,$M$8:$M$207,"да",$N$8:$N$207,"&lt;"&amp;Q58,$Q$8:$Q$207,"&gt;"&amp;N58)-1)</f>
      </c>
      <c r="S58" s="15">
        <f>IF(OR(R58="",R58=0),"",MAXIFS($Q$8:$Q$207,$C$8:$C$207,C58,$M$8:$M$207,"да",$N$8:$N$207,"&lt;"&amp;N58,$Q$8:$Q$207,"&gt;"&amp;N58))</f>
      </c>
      <c r="T58" s="15">
        <f>IF(OR(R58="",R58=0),"",MINIFS($N$8:$N$207,$C$8:$C$207,C58,$M$8:$M$207,"да",$N$8:$N$207,"&gt;"&amp;N58,$N$8:$N$207,"&lt;"&amp;Q58))</f>
      </c>
      <c r="U58" s="15">
        <f>IF(OR(B58="",M58="нет"),"",IF(LEFT(L58,2)="ок","","да"))</f>
      </c>
    </row>
    <row r="59" spans="1:21" x14ac:dyDescent="0.25">
      <c r="A59" s="11"/>
      <c r="B59" s="12"/>
      <c r="C59" s="12"/>
      <c r="D59" s="12"/>
      <c r="E59" s="13"/>
      <c r="F59" s="13"/>
      <c r="G59" s="11"/>
      <c r="H59" s="12"/>
      <c r="I59" s="12"/>
      <c r="J59" s="12"/>
      <c r="K59" s="14">
        <f>IF(C59="","",IF(COUNTIF('Столы'!$A5:$A54,C59)=0,"нет в справочнике",IF(COUNTIFS('Столы'!$A5:$A54,C59,'Столы'!$B5:$B54,"&gt;0")=0,"не указано",VLOOKUP(C59,'Столы'!$A5:$B54,2,0))))</f>
      </c>
      <c r="L59" s="14">
        <f>IF(B59="","",IF(M59="нет","не занимает стол — статус «"&amp;I59&amp;"»",IF(OR(A59="",C59="",D59="",E59="",F59=""),"нужно уточнить: дата, стол, гости, начало и окончание",IF(OR(K59="нет в справочнике",K59="не указано"),"нужно уточнить вместимость стола "&amp;C59,IF(O59&lt;=N59,"окончание не позже начала — проверьте время или впишите дату окончания",IF(P59="","нужно уточнить резерв между посадками",IF(AND(D59&lt;=K59,R59=0),"ок: мест хватает, пересечений нет",TRIM(IF(D59&gt;K59,"гостей "&amp;D59&amp;" при "&amp;K59&amp;" местах — нужен другой стол. ","")&amp;IF(R59&gt;0,IF(AND(ISNUMBER(S59),S59&gt;N59),"пересечение "&amp;(MIN(S59,Q59)-N59)&amp;" мин: стол занят другой бронью до "&amp;INT(MOD(S59,1440)/60)&amp;":"&amp;TEXT(MOD(S59,60),"00")&amp;" (с резервом) — свободен не раньше этого времени",IF(AND(ISNUMBER(T59),T59&gt;0),"пересечение "&amp;(Q59-T59)&amp;" мин: следующая бронь с "&amp;INT(MOD(T59,1440)/60)&amp;":"&amp;TEXT(MOD(T59,60),"00")&amp;", а стол освободится (с резервом) в "&amp;INT(MOD(Q59,1440)/60)&amp;":"&amp;TEXT(MOD(Q59,60),"00"),"пересечение с другой бронью этого стола в то же время")),"")))))))))</f>
      </c>
      <c r="M59" s="15">
        <f>IF(B59="","",IF(OR(I59="отменена",I59="не пришли"),"нет","да"))</f>
      </c>
      <c r="N59" s="15">
        <f>IF(OR(A59="",E59=""),"",ROUND((A59+E59)*1440,0))</f>
      </c>
      <c r="O59" s="15">
        <f>IF(OR(A59="",F59=""),"",ROUND((IF(G59="",A59,G59)+F59)*1440,0))</f>
      </c>
      <c r="P59" s="15">
        <f>IF(H59&lt;&gt;"",H59,IF($D$3&lt;&gt;"",$D$3,""))</f>
      </c>
      <c r="Q59" s="15">
        <f>IF(OR(O59="",P59=""),"",O59+P59)</f>
      </c>
      <c r="R59" s="15">
        <f>IF(OR(M59&lt;&gt;"да",C59="",N59="",Q59="",O59&lt;=N59),"",COUNTIFS($C$8:$C$207,C59,$M$8:$M$207,"да",$N$8:$N$207,"&lt;"&amp;Q59,$Q$8:$Q$207,"&gt;"&amp;N59)-1)</f>
      </c>
      <c r="S59" s="15">
        <f>IF(OR(R59="",R59=0),"",MAXIFS($Q$8:$Q$207,$C$8:$C$207,C59,$M$8:$M$207,"да",$N$8:$N$207,"&lt;"&amp;N59,$Q$8:$Q$207,"&gt;"&amp;N59))</f>
      </c>
      <c r="T59" s="15">
        <f>IF(OR(R59="",R59=0),"",MINIFS($N$8:$N$207,$C$8:$C$207,C59,$M$8:$M$207,"да",$N$8:$N$207,"&gt;"&amp;N59,$N$8:$N$207,"&lt;"&amp;Q59))</f>
      </c>
      <c r="U59" s="15">
        <f>IF(OR(B59="",M59="нет"),"",IF(LEFT(L59,2)="ок","","да"))</f>
      </c>
    </row>
    <row r="60" spans="1:21" x14ac:dyDescent="0.25">
      <c r="A60" s="11"/>
      <c r="B60" s="12"/>
      <c r="C60" s="12"/>
      <c r="D60" s="12"/>
      <c r="E60" s="13"/>
      <c r="F60" s="13"/>
      <c r="G60" s="11"/>
      <c r="H60" s="12"/>
      <c r="I60" s="12"/>
      <c r="J60" s="12"/>
      <c r="K60" s="14">
        <f>IF(C60="","",IF(COUNTIF('Столы'!$A5:$A54,C60)=0,"нет в справочнике",IF(COUNTIFS('Столы'!$A5:$A54,C60,'Столы'!$B5:$B54,"&gt;0")=0,"не указано",VLOOKUP(C60,'Столы'!$A5:$B54,2,0))))</f>
      </c>
      <c r="L60" s="14">
        <f>IF(B60="","",IF(M60="нет","не занимает стол — статус «"&amp;I60&amp;"»",IF(OR(A60="",C60="",D60="",E60="",F60=""),"нужно уточнить: дата, стол, гости, начало и окончание",IF(OR(K60="нет в справочнике",K60="не указано"),"нужно уточнить вместимость стола "&amp;C60,IF(O60&lt;=N60,"окончание не позже начала — проверьте время или впишите дату окончания",IF(P60="","нужно уточнить резерв между посадками",IF(AND(D60&lt;=K60,R60=0),"ок: мест хватает, пересечений нет",TRIM(IF(D60&gt;K60,"гостей "&amp;D60&amp;" при "&amp;K60&amp;" местах — нужен другой стол. ","")&amp;IF(R60&gt;0,IF(AND(ISNUMBER(S60),S60&gt;N60),"пересечение "&amp;(MIN(S60,Q60)-N60)&amp;" мин: стол занят другой бронью до "&amp;INT(MOD(S60,1440)/60)&amp;":"&amp;TEXT(MOD(S60,60),"00")&amp;" (с резервом) — свободен не раньше этого времени",IF(AND(ISNUMBER(T60),T60&gt;0),"пересечение "&amp;(Q60-T60)&amp;" мин: следующая бронь с "&amp;INT(MOD(T60,1440)/60)&amp;":"&amp;TEXT(MOD(T60,60),"00")&amp;", а стол освободится (с резервом) в "&amp;INT(MOD(Q60,1440)/60)&amp;":"&amp;TEXT(MOD(Q60,60),"00"),"пересечение с другой бронью этого стола в то же время")),"")))))))))</f>
      </c>
      <c r="M60" s="15">
        <f>IF(B60="","",IF(OR(I60="отменена",I60="не пришли"),"нет","да"))</f>
      </c>
      <c r="N60" s="15">
        <f>IF(OR(A60="",E60=""),"",ROUND((A60+E60)*1440,0))</f>
      </c>
      <c r="O60" s="15">
        <f>IF(OR(A60="",F60=""),"",ROUND((IF(G60="",A60,G60)+F60)*1440,0))</f>
      </c>
      <c r="P60" s="15">
        <f>IF(H60&lt;&gt;"",H60,IF($D$3&lt;&gt;"",$D$3,""))</f>
      </c>
      <c r="Q60" s="15">
        <f>IF(OR(O60="",P60=""),"",O60+P60)</f>
      </c>
      <c r="R60" s="15">
        <f>IF(OR(M60&lt;&gt;"да",C60="",N60="",Q60="",O60&lt;=N60),"",COUNTIFS($C$8:$C$207,C60,$M$8:$M$207,"да",$N$8:$N$207,"&lt;"&amp;Q60,$Q$8:$Q$207,"&gt;"&amp;N60)-1)</f>
      </c>
      <c r="S60" s="15">
        <f>IF(OR(R60="",R60=0),"",MAXIFS($Q$8:$Q$207,$C$8:$C$207,C60,$M$8:$M$207,"да",$N$8:$N$207,"&lt;"&amp;N60,$Q$8:$Q$207,"&gt;"&amp;N60))</f>
      </c>
      <c r="T60" s="15">
        <f>IF(OR(R60="",R60=0),"",MINIFS($N$8:$N$207,$C$8:$C$207,C60,$M$8:$M$207,"да",$N$8:$N$207,"&gt;"&amp;N60,$N$8:$N$207,"&lt;"&amp;Q60))</f>
      </c>
      <c r="U60" s="15">
        <f>IF(OR(B60="",M60="нет"),"",IF(LEFT(L60,2)="ок","","да"))</f>
      </c>
    </row>
    <row r="61" spans="1:21" x14ac:dyDescent="0.25">
      <c r="A61" s="11"/>
      <c r="B61" s="12"/>
      <c r="C61" s="12"/>
      <c r="D61" s="12"/>
      <c r="E61" s="13"/>
      <c r="F61" s="13"/>
      <c r="G61" s="11"/>
      <c r="H61" s="12"/>
      <c r="I61" s="12"/>
      <c r="J61" s="12"/>
      <c r="K61" s="14">
        <f>IF(C61="","",IF(COUNTIF('Столы'!$A5:$A54,C61)=0,"нет в справочнике",IF(COUNTIFS('Столы'!$A5:$A54,C61,'Столы'!$B5:$B54,"&gt;0")=0,"не указано",VLOOKUP(C61,'Столы'!$A5:$B54,2,0))))</f>
      </c>
      <c r="L61" s="14">
        <f>IF(B61="","",IF(M61="нет","не занимает стол — статус «"&amp;I61&amp;"»",IF(OR(A61="",C61="",D61="",E61="",F61=""),"нужно уточнить: дата, стол, гости, начало и окончание",IF(OR(K61="нет в справочнике",K61="не указано"),"нужно уточнить вместимость стола "&amp;C61,IF(O61&lt;=N61,"окончание не позже начала — проверьте время или впишите дату окончания",IF(P61="","нужно уточнить резерв между посадками",IF(AND(D61&lt;=K61,R61=0),"ок: мест хватает, пересечений нет",TRIM(IF(D61&gt;K61,"гостей "&amp;D61&amp;" при "&amp;K61&amp;" местах — нужен другой стол. ","")&amp;IF(R61&gt;0,IF(AND(ISNUMBER(S61),S61&gt;N61),"пересечение "&amp;(MIN(S61,Q61)-N61)&amp;" мин: стол занят другой бронью до "&amp;INT(MOD(S61,1440)/60)&amp;":"&amp;TEXT(MOD(S61,60),"00")&amp;" (с резервом) — свободен не раньше этого времени",IF(AND(ISNUMBER(T61),T61&gt;0),"пересечение "&amp;(Q61-T61)&amp;" мин: следующая бронь с "&amp;INT(MOD(T61,1440)/60)&amp;":"&amp;TEXT(MOD(T61,60),"00")&amp;", а стол освободится (с резервом) в "&amp;INT(MOD(Q61,1440)/60)&amp;":"&amp;TEXT(MOD(Q61,60),"00"),"пересечение с другой бронью этого стола в то же время")),"")))))))))</f>
      </c>
      <c r="M61" s="15">
        <f>IF(B61="","",IF(OR(I61="отменена",I61="не пришли"),"нет","да"))</f>
      </c>
      <c r="N61" s="15">
        <f>IF(OR(A61="",E61=""),"",ROUND((A61+E61)*1440,0))</f>
      </c>
      <c r="O61" s="15">
        <f>IF(OR(A61="",F61=""),"",ROUND((IF(G61="",A61,G61)+F61)*1440,0))</f>
      </c>
      <c r="P61" s="15">
        <f>IF(H61&lt;&gt;"",H61,IF($D$3&lt;&gt;"",$D$3,""))</f>
      </c>
      <c r="Q61" s="15">
        <f>IF(OR(O61="",P61=""),"",O61+P61)</f>
      </c>
      <c r="R61" s="15">
        <f>IF(OR(M61&lt;&gt;"да",C61="",N61="",Q61="",O61&lt;=N61),"",COUNTIFS($C$8:$C$207,C61,$M$8:$M$207,"да",$N$8:$N$207,"&lt;"&amp;Q61,$Q$8:$Q$207,"&gt;"&amp;N61)-1)</f>
      </c>
      <c r="S61" s="15">
        <f>IF(OR(R61="",R61=0),"",MAXIFS($Q$8:$Q$207,$C$8:$C$207,C61,$M$8:$M$207,"да",$N$8:$N$207,"&lt;"&amp;N61,$Q$8:$Q$207,"&gt;"&amp;N61))</f>
      </c>
      <c r="T61" s="15">
        <f>IF(OR(R61="",R61=0),"",MINIFS($N$8:$N$207,$C$8:$C$207,C61,$M$8:$M$207,"да",$N$8:$N$207,"&gt;"&amp;N61,$N$8:$N$207,"&lt;"&amp;Q61))</f>
      </c>
      <c r="U61" s="15">
        <f>IF(OR(B61="",M61="нет"),"",IF(LEFT(L61,2)="ок","","да"))</f>
      </c>
    </row>
    <row r="62" spans="1:21" x14ac:dyDescent="0.25">
      <c r="A62" s="11"/>
      <c r="B62" s="12"/>
      <c r="C62" s="12"/>
      <c r="D62" s="12"/>
      <c r="E62" s="13"/>
      <c r="F62" s="13"/>
      <c r="G62" s="11"/>
      <c r="H62" s="12"/>
      <c r="I62" s="12"/>
      <c r="J62" s="12"/>
      <c r="K62" s="14">
        <f>IF(C62="","",IF(COUNTIF('Столы'!$A5:$A54,C62)=0,"нет в справочнике",IF(COUNTIFS('Столы'!$A5:$A54,C62,'Столы'!$B5:$B54,"&gt;0")=0,"не указано",VLOOKUP(C62,'Столы'!$A5:$B54,2,0))))</f>
      </c>
      <c r="L62" s="14">
        <f>IF(B62="","",IF(M62="нет","не занимает стол — статус «"&amp;I62&amp;"»",IF(OR(A62="",C62="",D62="",E62="",F62=""),"нужно уточнить: дата, стол, гости, начало и окончание",IF(OR(K62="нет в справочнике",K62="не указано"),"нужно уточнить вместимость стола "&amp;C62,IF(O62&lt;=N62,"окончание не позже начала — проверьте время или впишите дату окончания",IF(P62="","нужно уточнить резерв между посадками",IF(AND(D62&lt;=K62,R62=0),"ок: мест хватает, пересечений нет",TRIM(IF(D62&gt;K62,"гостей "&amp;D62&amp;" при "&amp;K62&amp;" местах — нужен другой стол. ","")&amp;IF(R62&gt;0,IF(AND(ISNUMBER(S62),S62&gt;N62),"пересечение "&amp;(MIN(S62,Q62)-N62)&amp;" мин: стол занят другой бронью до "&amp;INT(MOD(S62,1440)/60)&amp;":"&amp;TEXT(MOD(S62,60),"00")&amp;" (с резервом) — свободен не раньше этого времени",IF(AND(ISNUMBER(T62),T62&gt;0),"пересечение "&amp;(Q62-T62)&amp;" мин: следующая бронь с "&amp;INT(MOD(T62,1440)/60)&amp;":"&amp;TEXT(MOD(T62,60),"00")&amp;", а стол освободится (с резервом) в "&amp;INT(MOD(Q62,1440)/60)&amp;":"&amp;TEXT(MOD(Q62,60),"00"),"пересечение с другой бронью этого стола в то же время")),"")))))))))</f>
      </c>
      <c r="M62" s="15">
        <f>IF(B62="","",IF(OR(I62="отменена",I62="не пришли"),"нет","да"))</f>
      </c>
      <c r="N62" s="15">
        <f>IF(OR(A62="",E62=""),"",ROUND((A62+E62)*1440,0))</f>
      </c>
      <c r="O62" s="15">
        <f>IF(OR(A62="",F62=""),"",ROUND((IF(G62="",A62,G62)+F62)*1440,0))</f>
      </c>
      <c r="P62" s="15">
        <f>IF(H62&lt;&gt;"",H62,IF($D$3&lt;&gt;"",$D$3,""))</f>
      </c>
      <c r="Q62" s="15">
        <f>IF(OR(O62="",P62=""),"",O62+P62)</f>
      </c>
      <c r="R62" s="15">
        <f>IF(OR(M62&lt;&gt;"да",C62="",N62="",Q62="",O62&lt;=N62),"",COUNTIFS($C$8:$C$207,C62,$M$8:$M$207,"да",$N$8:$N$207,"&lt;"&amp;Q62,$Q$8:$Q$207,"&gt;"&amp;N62)-1)</f>
      </c>
      <c r="S62" s="15">
        <f>IF(OR(R62="",R62=0),"",MAXIFS($Q$8:$Q$207,$C$8:$C$207,C62,$M$8:$M$207,"да",$N$8:$N$207,"&lt;"&amp;N62,$Q$8:$Q$207,"&gt;"&amp;N62))</f>
      </c>
      <c r="T62" s="15">
        <f>IF(OR(R62="",R62=0),"",MINIFS($N$8:$N$207,$C$8:$C$207,C62,$M$8:$M$207,"да",$N$8:$N$207,"&gt;"&amp;N62,$N$8:$N$207,"&lt;"&amp;Q62))</f>
      </c>
      <c r="U62" s="15">
        <f>IF(OR(B62="",M62="нет"),"",IF(LEFT(L62,2)="ок","","да"))</f>
      </c>
    </row>
    <row r="63" spans="1:21" x14ac:dyDescent="0.25">
      <c r="A63" s="11"/>
      <c r="B63" s="12"/>
      <c r="C63" s="12"/>
      <c r="D63" s="12"/>
      <c r="E63" s="13"/>
      <c r="F63" s="13"/>
      <c r="G63" s="11"/>
      <c r="H63" s="12"/>
      <c r="I63" s="12"/>
      <c r="J63" s="12"/>
      <c r="K63" s="14">
        <f>IF(C63="","",IF(COUNTIF('Столы'!$A5:$A54,C63)=0,"нет в справочнике",IF(COUNTIFS('Столы'!$A5:$A54,C63,'Столы'!$B5:$B54,"&gt;0")=0,"не указано",VLOOKUP(C63,'Столы'!$A5:$B54,2,0))))</f>
      </c>
      <c r="L63" s="14">
        <f>IF(B63="","",IF(M63="нет","не занимает стол — статус «"&amp;I63&amp;"»",IF(OR(A63="",C63="",D63="",E63="",F63=""),"нужно уточнить: дата, стол, гости, начало и окончание",IF(OR(K63="нет в справочнике",K63="не указано"),"нужно уточнить вместимость стола "&amp;C63,IF(O63&lt;=N63,"окончание не позже начала — проверьте время или впишите дату окончания",IF(P63="","нужно уточнить резерв между посадками",IF(AND(D63&lt;=K63,R63=0),"ок: мест хватает, пересечений нет",TRIM(IF(D63&gt;K63,"гостей "&amp;D63&amp;" при "&amp;K63&amp;" местах — нужен другой стол. ","")&amp;IF(R63&gt;0,IF(AND(ISNUMBER(S63),S63&gt;N63),"пересечение "&amp;(MIN(S63,Q63)-N63)&amp;" мин: стол занят другой бронью до "&amp;INT(MOD(S63,1440)/60)&amp;":"&amp;TEXT(MOD(S63,60),"00")&amp;" (с резервом) — свободен не раньше этого времени",IF(AND(ISNUMBER(T63),T63&gt;0),"пересечение "&amp;(Q63-T63)&amp;" мин: следующая бронь с "&amp;INT(MOD(T63,1440)/60)&amp;":"&amp;TEXT(MOD(T63,60),"00")&amp;", а стол освободится (с резервом) в "&amp;INT(MOD(Q63,1440)/60)&amp;":"&amp;TEXT(MOD(Q63,60),"00"),"пересечение с другой бронью этого стола в то же время")),"")))))))))</f>
      </c>
      <c r="M63" s="15">
        <f>IF(B63="","",IF(OR(I63="отменена",I63="не пришли"),"нет","да"))</f>
      </c>
      <c r="N63" s="15">
        <f>IF(OR(A63="",E63=""),"",ROUND((A63+E63)*1440,0))</f>
      </c>
      <c r="O63" s="15">
        <f>IF(OR(A63="",F63=""),"",ROUND((IF(G63="",A63,G63)+F63)*1440,0))</f>
      </c>
      <c r="P63" s="15">
        <f>IF(H63&lt;&gt;"",H63,IF($D$3&lt;&gt;"",$D$3,""))</f>
      </c>
      <c r="Q63" s="15">
        <f>IF(OR(O63="",P63=""),"",O63+P63)</f>
      </c>
      <c r="R63" s="15">
        <f>IF(OR(M63&lt;&gt;"да",C63="",N63="",Q63="",O63&lt;=N63),"",COUNTIFS($C$8:$C$207,C63,$M$8:$M$207,"да",$N$8:$N$207,"&lt;"&amp;Q63,$Q$8:$Q$207,"&gt;"&amp;N63)-1)</f>
      </c>
      <c r="S63" s="15">
        <f>IF(OR(R63="",R63=0),"",MAXIFS($Q$8:$Q$207,$C$8:$C$207,C63,$M$8:$M$207,"да",$N$8:$N$207,"&lt;"&amp;N63,$Q$8:$Q$207,"&gt;"&amp;N63))</f>
      </c>
      <c r="T63" s="15">
        <f>IF(OR(R63="",R63=0),"",MINIFS($N$8:$N$207,$C$8:$C$207,C63,$M$8:$M$207,"да",$N$8:$N$207,"&gt;"&amp;N63,$N$8:$N$207,"&lt;"&amp;Q63))</f>
      </c>
      <c r="U63" s="15">
        <f>IF(OR(B63="",M63="нет"),"",IF(LEFT(L63,2)="ок","","да"))</f>
      </c>
    </row>
    <row r="64" spans="1:21" x14ac:dyDescent="0.25">
      <c r="A64" s="11"/>
      <c r="B64" s="12"/>
      <c r="C64" s="12"/>
      <c r="D64" s="12"/>
      <c r="E64" s="13"/>
      <c r="F64" s="13"/>
      <c r="G64" s="11"/>
      <c r="H64" s="12"/>
      <c r="I64" s="12"/>
      <c r="J64" s="12"/>
      <c r="K64" s="14">
        <f>IF(C64="","",IF(COUNTIF('Столы'!$A5:$A54,C64)=0,"нет в справочнике",IF(COUNTIFS('Столы'!$A5:$A54,C64,'Столы'!$B5:$B54,"&gt;0")=0,"не указано",VLOOKUP(C64,'Столы'!$A5:$B54,2,0))))</f>
      </c>
      <c r="L64" s="14">
        <f>IF(B64="","",IF(M64="нет","не занимает стол — статус «"&amp;I64&amp;"»",IF(OR(A64="",C64="",D64="",E64="",F64=""),"нужно уточнить: дата, стол, гости, начало и окончание",IF(OR(K64="нет в справочнике",K64="не указано"),"нужно уточнить вместимость стола "&amp;C64,IF(O64&lt;=N64,"окончание не позже начала — проверьте время или впишите дату окончания",IF(P64="","нужно уточнить резерв между посадками",IF(AND(D64&lt;=K64,R64=0),"ок: мест хватает, пересечений нет",TRIM(IF(D64&gt;K64,"гостей "&amp;D64&amp;" при "&amp;K64&amp;" местах — нужен другой стол. ","")&amp;IF(R64&gt;0,IF(AND(ISNUMBER(S64),S64&gt;N64),"пересечение "&amp;(MIN(S64,Q64)-N64)&amp;" мин: стол занят другой бронью до "&amp;INT(MOD(S64,1440)/60)&amp;":"&amp;TEXT(MOD(S64,60),"00")&amp;" (с резервом) — свободен не раньше этого времени",IF(AND(ISNUMBER(T64),T64&gt;0),"пересечение "&amp;(Q64-T64)&amp;" мин: следующая бронь с "&amp;INT(MOD(T64,1440)/60)&amp;":"&amp;TEXT(MOD(T64,60),"00")&amp;", а стол освободится (с резервом) в "&amp;INT(MOD(Q64,1440)/60)&amp;":"&amp;TEXT(MOD(Q64,60),"00"),"пересечение с другой бронью этого стола в то же время")),"")))))))))</f>
      </c>
      <c r="M64" s="15">
        <f>IF(B64="","",IF(OR(I64="отменена",I64="не пришли"),"нет","да"))</f>
      </c>
      <c r="N64" s="15">
        <f>IF(OR(A64="",E64=""),"",ROUND((A64+E64)*1440,0))</f>
      </c>
      <c r="O64" s="15">
        <f>IF(OR(A64="",F64=""),"",ROUND((IF(G64="",A64,G64)+F64)*1440,0))</f>
      </c>
      <c r="P64" s="15">
        <f>IF(H64&lt;&gt;"",H64,IF($D$3&lt;&gt;"",$D$3,""))</f>
      </c>
      <c r="Q64" s="15">
        <f>IF(OR(O64="",P64=""),"",O64+P64)</f>
      </c>
      <c r="R64" s="15">
        <f>IF(OR(M64&lt;&gt;"да",C64="",N64="",Q64="",O64&lt;=N64),"",COUNTIFS($C$8:$C$207,C64,$M$8:$M$207,"да",$N$8:$N$207,"&lt;"&amp;Q64,$Q$8:$Q$207,"&gt;"&amp;N64)-1)</f>
      </c>
      <c r="S64" s="15">
        <f>IF(OR(R64="",R64=0),"",MAXIFS($Q$8:$Q$207,$C$8:$C$207,C64,$M$8:$M$207,"да",$N$8:$N$207,"&lt;"&amp;N64,$Q$8:$Q$207,"&gt;"&amp;N64))</f>
      </c>
      <c r="T64" s="15">
        <f>IF(OR(R64="",R64=0),"",MINIFS($N$8:$N$207,$C$8:$C$207,C64,$M$8:$M$207,"да",$N$8:$N$207,"&gt;"&amp;N64,$N$8:$N$207,"&lt;"&amp;Q64))</f>
      </c>
      <c r="U64" s="15">
        <f>IF(OR(B64="",M64="нет"),"",IF(LEFT(L64,2)="ок","","да"))</f>
      </c>
    </row>
    <row r="65" spans="1:21" x14ac:dyDescent="0.25">
      <c r="A65" s="11"/>
      <c r="B65" s="12"/>
      <c r="C65" s="12"/>
      <c r="D65" s="12"/>
      <c r="E65" s="13"/>
      <c r="F65" s="13"/>
      <c r="G65" s="11"/>
      <c r="H65" s="12"/>
      <c r="I65" s="12"/>
      <c r="J65" s="12"/>
      <c r="K65" s="14">
        <f>IF(C65="","",IF(COUNTIF('Столы'!$A5:$A54,C65)=0,"нет в справочнике",IF(COUNTIFS('Столы'!$A5:$A54,C65,'Столы'!$B5:$B54,"&gt;0")=0,"не указано",VLOOKUP(C65,'Столы'!$A5:$B54,2,0))))</f>
      </c>
      <c r="L65" s="14">
        <f>IF(B65="","",IF(M65="нет","не занимает стол — статус «"&amp;I65&amp;"»",IF(OR(A65="",C65="",D65="",E65="",F65=""),"нужно уточнить: дата, стол, гости, начало и окончание",IF(OR(K65="нет в справочнике",K65="не указано"),"нужно уточнить вместимость стола "&amp;C65,IF(O65&lt;=N65,"окончание не позже начала — проверьте время или впишите дату окончания",IF(P65="","нужно уточнить резерв между посадками",IF(AND(D65&lt;=K65,R65=0),"ок: мест хватает, пересечений нет",TRIM(IF(D65&gt;K65,"гостей "&amp;D65&amp;" при "&amp;K65&amp;" местах — нужен другой стол. ","")&amp;IF(R65&gt;0,IF(AND(ISNUMBER(S65),S65&gt;N65),"пересечение "&amp;(MIN(S65,Q65)-N65)&amp;" мин: стол занят другой бронью до "&amp;INT(MOD(S65,1440)/60)&amp;":"&amp;TEXT(MOD(S65,60),"00")&amp;" (с резервом) — свободен не раньше этого времени",IF(AND(ISNUMBER(T65),T65&gt;0),"пересечение "&amp;(Q65-T65)&amp;" мин: следующая бронь с "&amp;INT(MOD(T65,1440)/60)&amp;":"&amp;TEXT(MOD(T65,60),"00")&amp;", а стол освободится (с резервом) в "&amp;INT(MOD(Q65,1440)/60)&amp;":"&amp;TEXT(MOD(Q65,60),"00"),"пересечение с другой бронью этого стола в то же время")),"")))))))))</f>
      </c>
      <c r="M65" s="15">
        <f>IF(B65="","",IF(OR(I65="отменена",I65="не пришли"),"нет","да"))</f>
      </c>
      <c r="N65" s="15">
        <f>IF(OR(A65="",E65=""),"",ROUND((A65+E65)*1440,0))</f>
      </c>
      <c r="O65" s="15">
        <f>IF(OR(A65="",F65=""),"",ROUND((IF(G65="",A65,G65)+F65)*1440,0))</f>
      </c>
      <c r="P65" s="15">
        <f>IF(H65&lt;&gt;"",H65,IF($D$3&lt;&gt;"",$D$3,""))</f>
      </c>
      <c r="Q65" s="15">
        <f>IF(OR(O65="",P65=""),"",O65+P65)</f>
      </c>
      <c r="R65" s="15">
        <f>IF(OR(M65&lt;&gt;"да",C65="",N65="",Q65="",O65&lt;=N65),"",COUNTIFS($C$8:$C$207,C65,$M$8:$M$207,"да",$N$8:$N$207,"&lt;"&amp;Q65,$Q$8:$Q$207,"&gt;"&amp;N65)-1)</f>
      </c>
      <c r="S65" s="15">
        <f>IF(OR(R65="",R65=0),"",MAXIFS($Q$8:$Q$207,$C$8:$C$207,C65,$M$8:$M$207,"да",$N$8:$N$207,"&lt;"&amp;N65,$Q$8:$Q$207,"&gt;"&amp;N65))</f>
      </c>
      <c r="T65" s="15">
        <f>IF(OR(R65="",R65=0),"",MINIFS($N$8:$N$207,$C$8:$C$207,C65,$M$8:$M$207,"да",$N$8:$N$207,"&gt;"&amp;N65,$N$8:$N$207,"&lt;"&amp;Q65))</f>
      </c>
      <c r="U65" s="15">
        <f>IF(OR(B65="",M65="нет"),"",IF(LEFT(L65,2)="ок","","да"))</f>
      </c>
    </row>
    <row r="66" spans="1:21" x14ac:dyDescent="0.25">
      <c r="A66" s="11"/>
      <c r="B66" s="12"/>
      <c r="C66" s="12"/>
      <c r="D66" s="12"/>
      <c r="E66" s="13"/>
      <c r="F66" s="13"/>
      <c r="G66" s="11"/>
      <c r="H66" s="12"/>
      <c r="I66" s="12"/>
      <c r="J66" s="12"/>
      <c r="K66" s="14">
        <f>IF(C66="","",IF(COUNTIF('Столы'!$A5:$A54,C66)=0,"нет в справочнике",IF(COUNTIFS('Столы'!$A5:$A54,C66,'Столы'!$B5:$B54,"&gt;0")=0,"не указано",VLOOKUP(C66,'Столы'!$A5:$B54,2,0))))</f>
      </c>
      <c r="L66" s="14">
        <f>IF(B66="","",IF(M66="нет","не занимает стол — статус «"&amp;I66&amp;"»",IF(OR(A66="",C66="",D66="",E66="",F66=""),"нужно уточнить: дата, стол, гости, начало и окончание",IF(OR(K66="нет в справочнике",K66="не указано"),"нужно уточнить вместимость стола "&amp;C66,IF(O66&lt;=N66,"окончание не позже начала — проверьте время или впишите дату окончания",IF(P66="","нужно уточнить резерв между посадками",IF(AND(D66&lt;=K66,R66=0),"ок: мест хватает, пересечений нет",TRIM(IF(D66&gt;K66,"гостей "&amp;D66&amp;" при "&amp;K66&amp;" местах — нужен другой стол. ","")&amp;IF(R66&gt;0,IF(AND(ISNUMBER(S66),S66&gt;N66),"пересечение "&amp;(MIN(S66,Q66)-N66)&amp;" мин: стол занят другой бронью до "&amp;INT(MOD(S66,1440)/60)&amp;":"&amp;TEXT(MOD(S66,60),"00")&amp;" (с резервом) — свободен не раньше этого времени",IF(AND(ISNUMBER(T66),T66&gt;0),"пересечение "&amp;(Q66-T66)&amp;" мин: следующая бронь с "&amp;INT(MOD(T66,1440)/60)&amp;":"&amp;TEXT(MOD(T66,60),"00")&amp;", а стол освободится (с резервом) в "&amp;INT(MOD(Q66,1440)/60)&amp;":"&amp;TEXT(MOD(Q66,60),"00"),"пересечение с другой бронью этого стола в то же время")),"")))))))))</f>
      </c>
      <c r="M66" s="15">
        <f>IF(B66="","",IF(OR(I66="отменена",I66="не пришли"),"нет","да"))</f>
      </c>
      <c r="N66" s="15">
        <f>IF(OR(A66="",E66=""),"",ROUND((A66+E66)*1440,0))</f>
      </c>
      <c r="O66" s="15">
        <f>IF(OR(A66="",F66=""),"",ROUND((IF(G66="",A66,G66)+F66)*1440,0))</f>
      </c>
      <c r="P66" s="15">
        <f>IF(H66&lt;&gt;"",H66,IF($D$3&lt;&gt;"",$D$3,""))</f>
      </c>
      <c r="Q66" s="15">
        <f>IF(OR(O66="",P66=""),"",O66+P66)</f>
      </c>
      <c r="R66" s="15">
        <f>IF(OR(M66&lt;&gt;"да",C66="",N66="",Q66="",O66&lt;=N66),"",COUNTIFS($C$8:$C$207,C66,$M$8:$M$207,"да",$N$8:$N$207,"&lt;"&amp;Q66,$Q$8:$Q$207,"&gt;"&amp;N66)-1)</f>
      </c>
      <c r="S66" s="15">
        <f>IF(OR(R66="",R66=0),"",MAXIFS($Q$8:$Q$207,$C$8:$C$207,C66,$M$8:$M$207,"да",$N$8:$N$207,"&lt;"&amp;N66,$Q$8:$Q$207,"&gt;"&amp;N66))</f>
      </c>
      <c r="T66" s="15">
        <f>IF(OR(R66="",R66=0),"",MINIFS($N$8:$N$207,$C$8:$C$207,C66,$M$8:$M$207,"да",$N$8:$N$207,"&gt;"&amp;N66,$N$8:$N$207,"&lt;"&amp;Q66))</f>
      </c>
      <c r="U66" s="15">
        <f>IF(OR(B66="",M66="нет"),"",IF(LEFT(L66,2)="ок","","да"))</f>
      </c>
    </row>
    <row r="67" spans="1:21" x14ac:dyDescent="0.25">
      <c r="A67" s="11"/>
      <c r="B67" s="12"/>
      <c r="C67" s="12"/>
      <c r="D67" s="12"/>
      <c r="E67" s="13"/>
      <c r="F67" s="13"/>
      <c r="G67" s="11"/>
      <c r="H67" s="12"/>
      <c r="I67" s="12"/>
      <c r="J67" s="12"/>
      <c r="K67" s="14">
        <f>IF(C67="","",IF(COUNTIF('Столы'!$A5:$A54,C67)=0,"нет в справочнике",IF(COUNTIFS('Столы'!$A5:$A54,C67,'Столы'!$B5:$B54,"&gt;0")=0,"не указано",VLOOKUP(C67,'Столы'!$A5:$B54,2,0))))</f>
      </c>
      <c r="L67" s="14">
        <f>IF(B67="","",IF(M67="нет","не занимает стол — статус «"&amp;I67&amp;"»",IF(OR(A67="",C67="",D67="",E67="",F67=""),"нужно уточнить: дата, стол, гости, начало и окончание",IF(OR(K67="нет в справочнике",K67="не указано"),"нужно уточнить вместимость стола "&amp;C67,IF(O67&lt;=N67,"окончание не позже начала — проверьте время или впишите дату окончания",IF(P67="","нужно уточнить резерв между посадками",IF(AND(D67&lt;=K67,R67=0),"ок: мест хватает, пересечений нет",TRIM(IF(D67&gt;K67,"гостей "&amp;D67&amp;" при "&amp;K67&amp;" местах — нужен другой стол. ","")&amp;IF(R67&gt;0,IF(AND(ISNUMBER(S67),S67&gt;N67),"пересечение "&amp;(MIN(S67,Q67)-N67)&amp;" мин: стол занят другой бронью до "&amp;INT(MOD(S67,1440)/60)&amp;":"&amp;TEXT(MOD(S67,60),"00")&amp;" (с резервом) — свободен не раньше этого времени",IF(AND(ISNUMBER(T67),T67&gt;0),"пересечение "&amp;(Q67-T67)&amp;" мин: следующая бронь с "&amp;INT(MOD(T67,1440)/60)&amp;":"&amp;TEXT(MOD(T67,60),"00")&amp;", а стол освободится (с резервом) в "&amp;INT(MOD(Q67,1440)/60)&amp;":"&amp;TEXT(MOD(Q67,60),"00"),"пересечение с другой бронью этого стола в то же время")),"")))))))))</f>
      </c>
      <c r="M67" s="15">
        <f>IF(B67="","",IF(OR(I67="отменена",I67="не пришли"),"нет","да"))</f>
      </c>
      <c r="N67" s="15">
        <f>IF(OR(A67="",E67=""),"",ROUND((A67+E67)*1440,0))</f>
      </c>
      <c r="O67" s="15">
        <f>IF(OR(A67="",F67=""),"",ROUND((IF(G67="",A67,G67)+F67)*1440,0))</f>
      </c>
      <c r="P67" s="15">
        <f>IF(H67&lt;&gt;"",H67,IF($D$3&lt;&gt;"",$D$3,""))</f>
      </c>
      <c r="Q67" s="15">
        <f>IF(OR(O67="",P67=""),"",O67+P67)</f>
      </c>
      <c r="R67" s="15">
        <f>IF(OR(M67&lt;&gt;"да",C67="",N67="",Q67="",O67&lt;=N67),"",COUNTIFS($C$8:$C$207,C67,$M$8:$M$207,"да",$N$8:$N$207,"&lt;"&amp;Q67,$Q$8:$Q$207,"&gt;"&amp;N67)-1)</f>
      </c>
      <c r="S67" s="15">
        <f>IF(OR(R67="",R67=0),"",MAXIFS($Q$8:$Q$207,$C$8:$C$207,C67,$M$8:$M$207,"да",$N$8:$N$207,"&lt;"&amp;N67,$Q$8:$Q$207,"&gt;"&amp;N67))</f>
      </c>
      <c r="T67" s="15">
        <f>IF(OR(R67="",R67=0),"",MINIFS($N$8:$N$207,$C$8:$C$207,C67,$M$8:$M$207,"да",$N$8:$N$207,"&gt;"&amp;N67,$N$8:$N$207,"&lt;"&amp;Q67))</f>
      </c>
      <c r="U67" s="15">
        <f>IF(OR(B67="",M67="нет"),"",IF(LEFT(L67,2)="ок","","да"))</f>
      </c>
    </row>
    <row r="68" spans="1:21" x14ac:dyDescent="0.25">
      <c r="A68" s="11"/>
      <c r="B68" s="12"/>
      <c r="C68" s="12"/>
      <c r="D68" s="12"/>
      <c r="E68" s="13"/>
      <c r="F68" s="13"/>
      <c r="G68" s="11"/>
      <c r="H68" s="12"/>
      <c r="I68" s="12"/>
      <c r="J68" s="12"/>
      <c r="K68" s="14">
        <f>IF(C68="","",IF(COUNTIF('Столы'!$A5:$A54,C68)=0,"нет в справочнике",IF(COUNTIFS('Столы'!$A5:$A54,C68,'Столы'!$B5:$B54,"&gt;0")=0,"не указано",VLOOKUP(C68,'Столы'!$A5:$B54,2,0))))</f>
      </c>
      <c r="L68" s="14">
        <f>IF(B68="","",IF(M68="нет","не занимает стол — статус «"&amp;I68&amp;"»",IF(OR(A68="",C68="",D68="",E68="",F68=""),"нужно уточнить: дата, стол, гости, начало и окончание",IF(OR(K68="нет в справочнике",K68="не указано"),"нужно уточнить вместимость стола "&amp;C68,IF(O68&lt;=N68,"окончание не позже начала — проверьте время или впишите дату окончания",IF(P68="","нужно уточнить резерв между посадками",IF(AND(D68&lt;=K68,R68=0),"ок: мест хватает, пересечений нет",TRIM(IF(D68&gt;K68,"гостей "&amp;D68&amp;" при "&amp;K68&amp;" местах — нужен другой стол. ","")&amp;IF(R68&gt;0,IF(AND(ISNUMBER(S68),S68&gt;N68),"пересечение "&amp;(MIN(S68,Q68)-N68)&amp;" мин: стол занят другой бронью до "&amp;INT(MOD(S68,1440)/60)&amp;":"&amp;TEXT(MOD(S68,60),"00")&amp;" (с резервом) — свободен не раньше этого времени",IF(AND(ISNUMBER(T68),T68&gt;0),"пересечение "&amp;(Q68-T68)&amp;" мин: следующая бронь с "&amp;INT(MOD(T68,1440)/60)&amp;":"&amp;TEXT(MOD(T68,60),"00")&amp;", а стол освободится (с резервом) в "&amp;INT(MOD(Q68,1440)/60)&amp;":"&amp;TEXT(MOD(Q68,60),"00"),"пересечение с другой бронью этого стола в то же время")),"")))))))))</f>
      </c>
      <c r="M68" s="15">
        <f>IF(B68="","",IF(OR(I68="отменена",I68="не пришли"),"нет","да"))</f>
      </c>
      <c r="N68" s="15">
        <f>IF(OR(A68="",E68=""),"",ROUND((A68+E68)*1440,0))</f>
      </c>
      <c r="O68" s="15">
        <f>IF(OR(A68="",F68=""),"",ROUND((IF(G68="",A68,G68)+F68)*1440,0))</f>
      </c>
      <c r="P68" s="15">
        <f>IF(H68&lt;&gt;"",H68,IF($D$3&lt;&gt;"",$D$3,""))</f>
      </c>
      <c r="Q68" s="15">
        <f>IF(OR(O68="",P68=""),"",O68+P68)</f>
      </c>
      <c r="R68" s="15">
        <f>IF(OR(M68&lt;&gt;"да",C68="",N68="",Q68="",O68&lt;=N68),"",COUNTIFS($C$8:$C$207,C68,$M$8:$M$207,"да",$N$8:$N$207,"&lt;"&amp;Q68,$Q$8:$Q$207,"&gt;"&amp;N68)-1)</f>
      </c>
      <c r="S68" s="15">
        <f>IF(OR(R68="",R68=0),"",MAXIFS($Q$8:$Q$207,$C$8:$C$207,C68,$M$8:$M$207,"да",$N$8:$N$207,"&lt;"&amp;N68,$Q$8:$Q$207,"&gt;"&amp;N68))</f>
      </c>
      <c r="T68" s="15">
        <f>IF(OR(R68="",R68=0),"",MINIFS($N$8:$N$207,$C$8:$C$207,C68,$M$8:$M$207,"да",$N$8:$N$207,"&gt;"&amp;N68,$N$8:$N$207,"&lt;"&amp;Q68))</f>
      </c>
      <c r="U68" s="15">
        <f>IF(OR(B68="",M68="нет"),"",IF(LEFT(L68,2)="ок","","да"))</f>
      </c>
    </row>
    <row r="69" spans="1:21" x14ac:dyDescent="0.25">
      <c r="A69" s="11"/>
      <c r="B69" s="12"/>
      <c r="C69" s="12"/>
      <c r="D69" s="12"/>
      <c r="E69" s="13"/>
      <c r="F69" s="13"/>
      <c r="G69" s="11"/>
      <c r="H69" s="12"/>
      <c r="I69" s="12"/>
      <c r="J69" s="12"/>
      <c r="K69" s="14">
        <f>IF(C69="","",IF(COUNTIF('Столы'!$A5:$A54,C69)=0,"нет в справочнике",IF(COUNTIFS('Столы'!$A5:$A54,C69,'Столы'!$B5:$B54,"&gt;0")=0,"не указано",VLOOKUP(C69,'Столы'!$A5:$B54,2,0))))</f>
      </c>
      <c r="L69" s="14">
        <f>IF(B69="","",IF(M69="нет","не занимает стол — статус «"&amp;I69&amp;"»",IF(OR(A69="",C69="",D69="",E69="",F69=""),"нужно уточнить: дата, стол, гости, начало и окончание",IF(OR(K69="нет в справочнике",K69="не указано"),"нужно уточнить вместимость стола "&amp;C69,IF(O69&lt;=N69,"окончание не позже начала — проверьте время или впишите дату окончания",IF(P69="","нужно уточнить резерв между посадками",IF(AND(D69&lt;=K69,R69=0),"ок: мест хватает, пересечений нет",TRIM(IF(D69&gt;K69,"гостей "&amp;D69&amp;" при "&amp;K69&amp;" местах — нужен другой стол. ","")&amp;IF(R69&gt;0,IF(AND(ISNUMBER(S69),S69&gt;N69),"пересечение "&amp;(MIN(S69,Q69)-N69)&amp;" мин: стол занят другой бронью до "&amp;INT(MOD(S69,1440)/60)&amp;":"&amp;TEXT(MOD(S69,60),"00")&amp;" (с резервом) — свободен не раньше этого времени",IF(AND(ISNUMBER(T69),T69&gt;0),"пересечение "&amp;(Q69-T69)&amp;" мин: следующая бронь с "&amp;INT(MOD(T69,1440)/60)&amp;":"&amp;TEXT(MOD(T69,60),"00")&amp;", а стол освободится (с резервом) в "&amp;INT(MOD(Q69,1440)/60)&amp;":"&amp;TEXT(MOD(Q69,60),"00"),"пересечение с другой бронью этого стола в то же время")),"")))))))))</f>
      </c>
      <c r="M69" s="15">
        <f>IF(B69="","",IF(OR(I69="отменена",I69="не пришли"),"нет","да"))</f>
      </c>
      <c r="N69" s="15">
        <f>IF(OR(A69="",E69=""),"",ROUND((A69+E69)*1440,0))</f>
      </c>
      <c r="O69" s="15">
        <f>IF(OR(A69="",F69=""),"",ROUND((IF(G69="",A69,G69)+F69)*1440,0))</f>
      </c>
      <c r="P69" s="15">
        <f>IF(H69&lt;&gt;"",H69,IF($D$3&lt;&gt;"",$D$3,""))</f>
      </c>
      <c r="Q69" s="15">
        <f>IF(OR(O69="",P69=""),"",O69+P69)</f>
      </c>
      <c r="R69" s="15">
        <f>IF(OR(M69&lt;&gt;"да",C69="",N69="",Q69="",O69&lt;=N69),"",COUNTIFS($C$8:$C$207,C69,$M$8:$M$207,"да",$N$8:$N$207,"&lt;"&amp;Q69,$Q$8:$Q$207,"&gt;"&amp;N69)-1)</f>
      </c>
      <c r="S69" s="15">
        <f>IF(OR(R69="",R69=0),"",MAXIFS($Q$8:$Q$207,$C$8:$C$207,C69,$M$8:$M$207,"да",$N$8:$N$207,"&lt;"&amp;N69,$Q$8:$Q$207,"&gt;"&amp;N69))</f>
      </c>
      <c r="T69" s="15">
        <f>IF(OR(R69="",R69=0),"",MINIFS($N$8:$N$207,$C$8:$C$207,C69,$M$8:$M$207,"да",$N$8:$N$207,"&gt;"&amp;N69,$N$8:$N$207,"&lt;"&amp;Q69))</f>
      </c>
      <c r="U69" s="15">
        <f>IF(OR(B69="",M69="нет"),"",IF(LEFT(L69,2)="ок","","да"))</f>
      </c>
    </row>
    <row r="70" spans="1:21" x14ac:dyDescent="0.25">
      <c r="A70" s="11"/>
      <c r="B70" s="12"/>
      <c r="C70" s="12"/>
      <c r="D70" s="12"/>
      <c r="E70" s="13"/>
      <c r="F70" s="13"/>
      <c r="G70" s="11"/>
      <c r="H70" s="12"/>
      <c r="I70" s="12"/>
      <c r="J70" s="12"/>
      <c r="K70" s="14">
        <f>IF(C70="","",IF(COUNTIF('Столы'!$A5:$A54,C70)=0,"нет в справочнике",IF(COUNTIFS('Столы'!$A5:$A54,C70,'Столы'!$B5:$B54,"&gt;0")=0,"не указано",VLOOKUP(C70,'Столы'!$A5:$B54,2,0))))</f>
      </c>
      <c r="L70" s="14">
        <f>IF(B70="","",IF(M70="нет","не занимает стол — статус «"&amp;I70&amp;"»",IF(OR(A70="",C70="",D70="",E70="",F70=""),"нужно уточнить: дата, стол, гости, начало и окончание",IF(OR(K70="нет в справочнике",K70="не указано"),"нужно уточнить вместимость стола "&amp;C70,IF(O70&lt;=N70,"окончание не позже начала — проверьте время или впишите дату окончания",IF(P70="","нужно уточнить резерв между посадками",IF(AND(D70&lt;=K70,R70=0),"ок: мест хватает, пересечений нет",TRIM(IF(D70&gt;K70,"гостей "&amp;D70&amp;" при "&amp;K70&amp;" местах — нужен другой стол. ","")&amp;IF(R70&gt;0,IF(AND(ISNUMBER(S70),S70&gt;N70),"пересечение "&amp;(MIN(S70,Q70)-N70)&amp;" мин: стол занят другой бронью до "&amp;INT(MOD(S70,1440)/60)&amp;":"&amp;TEXT(MOD(S70,60),"00")&amp;" (с резервом) — свободен не раньше этого времени",IF(AND(ISNUMBER(T70),T70&gt;0),"пересечение "&amp;(Q70-T70)&amp;" мин: следующая бронь с "&amp;INT(MOD(T70,1440)/60)&amp;":"&amp;TEXT(MOD(T70,60),"00")&amp;", а стол освободится (с резервом) в "&amp;INT(MOD(Q70,1440)/60)&amp;":"&amp;TEXT(MOD(Q70,60),"00"),"пересечение с другой бронью этого стола в то же время")),"")))))))))</f>
      </c>
      <c r="M70" s="15">
        <f>IF(B70="","",IF(OR(I70="отменена",I70="не пришли"),"нет","да"))</f>
      </c>
      <c r="N70" s="15">
        <f>IF(OR(A70="",E70=""),"",ROUND((A70+E70)*1440,0))</f>
      </c>
      <c r="O70" s="15">
        <f>IF(OR(A70="",F70=""),"",ROUND((IF(G70="",A70,G70)+F70)*1440,0))</f>
      </c>
      <c r="P70" s="15">
        <f>IF(H70&lt;&gt;"",H70,IF($D$3&lt;&gt;"",$D$3,""))</f>
      </c>
      <c r="Q70" s="15">
        <f>IF(OR(O70="",P70=""),"",O70+P70)</f>
      </c>
      <c r="R70" s="15">
        <f>IF(OR(M70&lt;&gt;"да",C70="",N70="",Q70="",O70&lt;=N70),"",COUNTIFS($C$8:$C$207,C70,$M$8:$M$207,"да",$N$8:$N$207,"&lt;"&amp;Q70,$Q$8:$Q$207,"&gt;"&amp;N70)-1)</f>
      </c>
      <c r="S70" s="15">
        <f>IF(OR(R70="",R70=0),"",MAXIFS($Q$8:$Q$207,$C$8:$C$207,C70,$M$8:$M$207,"да",$N$8:$N$207,"&lt;"&amp;N70,$Q$8:$Q$207,"&gt;"&amp;N70))</f>
      </c>
      <c r="T70" s="15">
        <f>IF(OR(R70="",R70=0),"",MINIFS($N$8:$N$207,$C$8:$C$207,C70,$M$8:$M$207,"да",$N$8:$N$207,"&gt;"&amp;N70,$N$8:$N$207,"&lt;"&amp;Q70))</f>
      </c>
      <c r="U70" s="15">
        <f>IF(OR(B70="",M70="нет"),"",IF(LEFT(L70,2)="ок","","да"))</f>
      </c>
    </row>
    <row r="71" spans="1:21" x14ac:dyDescent="0.25">
      <c r="A71" s="11"/>
      <c r="B71" s="12"/>
      <c r="C71" s="12"/>
      <c r="D71" s="12"/>
      <c r="E71" s="13"/>
      <c r="F71" s="13"/>
      <c r="G71" s="11"/>
      <c r="H71" s="12"/>
      <c r="I71" s="12"/>
      <c r="J71" s="12"/>
      <c r="K71" s="14">
        <f>IF(C71="","",IF(COUNTIF('Столы'!$A5:$A54,C71)=0,"нет в справочнике",IF(COUNTIFS('Столы'!$A5:$A54,C71,'Столы'!$B5:$B54,"&gt;0")=0,"не указано",VLOOKUP(C71,'Столы'!$A5:$B54,2,0))))</f>
      </c>
      <c r="L71" s="14">
        <f>IF(B71="","",IF(M71="нет","не занимает стол — статус «"&amp;I71&amp;"»",IF(OR(A71="",C71="",D71="",E71="",F71=""),"нужно уточнить: дата, стол, гости, начало и окончание",IF(OR(K71="нет в справочнике",K71="не указано"),"нужно уточнить вместимость стола "&amp;C71,IF(O71&lt;=N71,"окончание не позже начала — проверьте время или впишите дату окончания",IF(P71="","нужно уточнить резерв между посадками",IF(AND(D71&lt;=K71,R71=0),"ок: мест хватает, пересечений нет",TRIM(IF(D71&gt;K71,"гостей "&amp;D71&amp;" при "&amp;K71&amp;" местах — нужен другой стол. ","")&amp;IF(R71&gt;0,IF(AND(ISNUMBER(S71),S71&gt;N71),"пересечение "&amp;(MIN(S71,Q71)-N71)&amp;" мин: стол занят другой бронью до "&amp;INT(MOD(S71,1440)/60)&amp;":"&amp;TEXT(MOD(S71,60),"00")&amp;" (с резервом) — свободен не раньше этого времени",IF(AND(ISNUMBER(T71),T71&gt;0),"пересечение "&amp;(Q71-T71)&amp;" мин: следующая бронь с "&amp;INT(MOD(T71,1440)/60)&amp;":"&amp;TEXT(MOD(T71,60),"00")&amp;", а стол освободится (с резервом) в "&amp;INT(MOD(Q71,1440)/60)&amp;":"&amp;TEXT(MOD(Q71,60),"00"),"пересечение с другой бронью этого стола в то же время")),"")))))))))</f>
      </c>
      <c r="M71" s="15">
        <f>IF(B71="","",IF(OR(I71="отменена",I71="не пришли"),"нет","да"))</f>
      </c>
      <c r="N71" s="15">
        <f>IF(OR(A71="",E71=""),"",ROUND((A71+E71)*1440,0))</f>
      </c>
      <c r="O71" s="15">
        <f>IF(OR(A71="",F71=""),"",ROUND((IF(G71="",A71,G71)+F71)*1440,0))</f>
      </c>
      <c r="P71" s="15">
        <f>IF(H71&lt;&gt;"",H71,IF($D$3&lt;&gt;"",$D$3,""))</f>
      </c>
      <c r="Q71" s="15">
        <f>IF(OR(O71="",P71=""),"",O71+P71)</f>
      </c>
      <c r="R71" s="15">
        <f>IF(OR(M71&lt;&gt;"да",C71="",N71="",Q71="",O71&lt;=N71),"",COUNTIFS($C$8:$C$207,C71,$M$8:$M$207,"да",$N$8:$N$207,"&lt;"&amp;Q71,$Q$8:$Q$207,"&gt;"&amp;N71)-1)</f>
      </c>
      <c r="S71" s="15">
        <f>IF(OR(R71="",R71=0),"",MAXIFS($Q$8:$Q$207,$C$8:$C$207,C71,$M$8:$M$207,"да",$N$8:$N$207,"&lt;"&amp;N71,$Q$8:$Q$207,"&gt;"&amp;N71))</f>
      </c>
      <c r="T71" s="15">
        <f>IF(OR(R71="",R71=0),"",MINIFS($N$8:$N$207,$C$8:$C$207,C71,$M$8:$M$207,"да",$N$8:$N$207,"&gt;"&amp;N71,$N$8:$N$207,"&lt;"&amp;Q71))</f>
      </c>
      <c r="U71" s="15">
        <f>IF(OR(B71="",M71="нет"),"",IF(LEFT(L71,2)="ок","","да"))</f>
      </c>
    </row>
    <row r="72" spans="1:21" x14ac:dyDescent="0.25">
      <c r="A72" s="11"/>
      <c r="B72" s="12"/>
      <c r="C72" s="12"/>
      <c r="D72" s="12"/>
      <c r="E72" s="13"/>
      <c r="F72" s="13"/>
      <c r="G72" s="11"/>
      <c r="H72" s="12"/>
      <c r="I72" s="12"/>
      <c r="J72" s="12"/>
      <c r="K72" s="14">
        <f>IF(C72="","",IF(COUNTIF('Столы'!$A5:$A54,C72)=0,"нет в справочнике",IF(COUNTIFS('Столы'!$A5:$A54,C72,'Столы'!$B5:$B54,"&gt;0")=0,"не указано",VLOOKUP(C72,'Столы'!$A5:$B54,2,0))))</f>
      </c>
      <c r="L72" s="14">
        <f>IF(B72="","",IF(M72="нет","не занимает стол — статус «"&amp;I72&amp;"»",IF(OR(A72="",C72="",D72="",E72="",F72=""),"нужно уточнить: дата, стол, гости, начало и окончание",IF(OR(K72="нет в справочнике",K72="не указано"),"нужно уточнить вместимость стола "&amp;C72,IF(O72&lt;=N72,"окончание не позже начала — проверьте время или впишите дату окончания",IF(P72="","нужно уточнить резерв между посадками",IF(AND(D72&lt;=K72,R72=0),"ок: мест хватает, пересечений нет",TRIM(IF(D72&gt;K72,"гостей "&amp;D72&amp;" при "&amp;K72&amp;" местах — нужен другой стол. ","")&amp;IF(R72&gt;0,IF(AND(ISNUMBER(S72),S72&gt;N72),"пересечение "&amp;(MIN(S72,Q72)-N72)&amp;" мин: стол занят другой бронью до "&amp;INT(MOD(S72,1440)/60)&amp;":"&amp;TEXT(MOD(S72,60),"00")&amp;" (с резервом) — свободен не раньше этого времени",IF(AND(ISNUMBER(T72),T72&gt;0),"пересечение "&amp;(Q72-T72)&amp;" мин: следующая бронь с "&amp;INT(MOD(T72,1440)/60)&amp;":"&amp;TEXT(MOD(T72,60),"00")&amp;", а стол освободится (с резервом) в "&amp;INT(MOD(Q72,1440)/60)&amp;":"&amp;TEXT(MOD(Q72,60),"00"),"пересечение с другой бронью этого стола в то же время")),"")))))))))</f>
      </c>
      <c r="M72" s="15">
        <f>IF(B72="","",IF(OR(I72="отменена",I72="не пришли"),"нет","да"))</f>
      </c>
      <c r="N72" s="15">
        <f>IF(OR(A72="",E72=""),"",ROUND((A72+E72)*1440,0))</f>
      </c>
      <c r="O72" s="15">
        <f>IF(OR(A72="",F72=""),"",ROUND((IF(G72="",A72,G72)+F72)*1440,0))</f>
      </c>
      <c r="P72" s="15">
        <f>IF(H72&lt;&gt;"",H72,IF($D$3&lt;&gt;"",$D$3,""))</f>
      </c>
      <c r="Q72" s="15">
        <f>IF(OR(O72="",P72=""),"",O72+P72)</f>
      </c>
      <c r="R72" s="15">
        <f>IF(OR(M72&lt;&gt;"да",C72="",N72="",Q72="",O72&lt;=N72),"",COUNTIFS($C$8:$C$207,C72,$M$8:$M$207,"да",$N$8:$N$207,"&lt;"&amp;Q72,$Q$8:$Q$207,"&gt;"&amp;N72)-1)</f>
      </c>
      <c r="S72" s="15">
        <f>IF(OR(R72="",R72=0),"",MAXIFS($Q$8:$Q$207,$C$8:$C$207,C72,$M$8:$M$207,"да",$N$8:$N$207,"&lt;"&amp;N72,$Q$8:$Q$207,"&gt;"&amp;N72))</f>
      </c>
      <c r="T72" s="15">
        <f>IF(OR(R72="",R72=0),"",MINIFS($N$8:$N$207,$C$8:$C$207,C72,$M$8:$M$207,"да",$N$8:$N$207,"&gt;"&amp;N72,$N$8:$N$207,"&lt;"&amp;Q72))</f>
      </c>
      <c r="U72" s="15">
        <f>IF(OR(B72="",M72="нет"),"",IF(LEFT(L72,2)="ок","","да"))</f>
      </c>
    </row>
    <row r="73" spans="1:21" x14ac:dyDescent="0.25">
      <c r="A73" s="11"/>
      <c r="B73" s="12"/>
      <c r="C73" s="12"/>
      <c r="D73" s="12"/>
      <c r="E73" s="13"/>
      <c r="F73" s="13"/>
      <c r="G73" s="11"/>
      <c r="H73" s="12"/>
      <c r="I73" s="12"/>
      <c r="J73" s="12"/>
      <c r="K73" s="14">
        <f>IF(C73="","",IF(COUNTIF('Столы'!$A5:$A54,C73)=0,"нет в справочнике",IF(COUNTIFS('Столы'!$A5:$A54,C73,'Столы'!$B5:$B54,"&gt;0")=0,"не указано",VLOOKUP(C73,'Столы'!$A5:$B54,2,0))))</f>
      </c>
      <c r="L73" s="14">
        <f>IF(B73="","",IF(M73="нет","не занимает стол — статус «"&amp;I73&amp;"»",IF(OR(A73="",C73="",D73="",E73="",F73=""),"нужно уточнить: дата, стол, гости, начало и окончание",IF(OR(K73="нет в справочнике",K73="не указано"),"нужно уточнить вместимость стола "&amp;C73,IF(O73&lt;=N73,"окончание не позже начала — проверьте время или впишите дату окончания",IF(P73="","нужно уточнить резерв между посадками",IF(AND(D73&lt;=K73,R73=0),"ок: мест хватает, пересечений нет",TRIM(IF(D73&gt;K73,"гостей "&amp;D73&amp;" при "&amp;K73&amp;" местах — нужен другой стол. ","")&amp;IF(R73&gt;0,IF(AND(ISNUMBER(S73),S73&gt;N73),"пересечение "&amp;(MIN(S73,Q73)-N73)&amp;" мин: стол занят другой бронью до "&amp;INT(MOD(S73,1440)/60)&amp;":"&amp;TEXT(MOD(S73,60),"00")&amp;" (с резервом) — свободен не раньше этого времени",IF(AND(ISNUMBER(T73),T73&gt;0),"пересечение "&amp;(Q73-T73)&amp;" мин: следующая бронь с "&amp;INT(MOD(T73,1440)/60)&amp;":"&amp;TEXT(MOD(T73,60),"00")&amp;", а стол освободится (с резервом) в "&amp;INT(MOD(Q73,1440)/60)&amp;":"&amp;TEXT(MOD(Q73,60),"00"),"пересечение с другой бронью этого стола в то же время")),"")))))))))</f>
      </c>
      <c r="M73" s="15">
        <f>IF(B73="","",IF(OR(I73="отменена",I73="не пришли"),"нет","да"))</f>
      </c>
      <c r="N73" s="15">
        <f>IF(OR(A73="",E73=""),"",ROUND((A73+E73)*1440,0))</f>
      </c>
      <c r="O73" s="15">
        <f>IF(OR(A73="",F73=""),"",ROUND((IF(G73="",A73,G73)+F73)*1440,0))</f>
      </c>
      <c r="P73" s="15">
        <f>IF(H73&lt;&gt;"",H73,IF($D$3&lt;&gt;"",$D$3,""))</f>
      </c>
      <c r="Q73" s="15">
        <f>IF(OR(O73="",P73=""),"",O73+P73)</f>
      </c>
      <c r="R73" s="15">
        <f>IF(OR(M73&lt;&gt;"да",C73="",N73="",Q73="",O73&lt;=N73),"",COUNTIFS($C$8:$C$207,C73,$M$8:$M$207,"да",$N$8:$N$207,"&lt;"&amp;Q73,$Q$8:$Q$207,"&gt;"&amp;N73)-1)</f>
      </c>
      <c r="S73" s="15">
        <f>IF(OR(R73="",R73=0),"",MAXIFS($Q$8:$Q$207,$C$8:$C$207,C73,$M$8:$M$207,"да",$N$8:$N$207,"&lt;"&amp;N73,$Q$8:$Q$207,"&gt;"&amp;N73))</f>
      </c>
      <c r="T73" s="15">
        <f>IF(OR(R73="",R73=0),"",MINIFS($N$8:$N$207,$C$8:$C$207,C73,$M$8:$M$207,"да",$N$8:$N$207,"&gt;"&amp;N73,$N$8:$N$207,"&lt;"&amp;Q73))</f>
      </c>
      <c r="U73" s="15">
        <f>IF(OR(B73="",M73="нет"),"",IF(LEFT(L73,2)="ок","","да"))</f>
      </c>
    </row>
    <row r="74" spans="1:21" x14ac:dyDescent="0.25">
      <c r="A74" s="11"/>
      <c r="B74" s="12"/>
      <c r="C74" s="12"/>
      <c r="D74" s="12"/>
      <c r="E74" s="13"/>
      <c r="F74" s="13"/>
      <c r="G74" s="11"/>
      <c r="H74" s="12"/>
      <c r="I74" s="12"/>
      <c r="J74" s="12"/>
      <c r="K74" s="14">
        <f>IF(C74="","",IF(COUNTIF('Столы'!$A5:$A54,C74)=0,"нет в справочнике",IF(COUNTIFS('Столы'!$A5:$A54,C74,'Столы'!$B5:$B54,"&gt;0")=0,"не указано",VLOOKUP(C74,'Столы'!$A5:$B54,2,0))))</f>
      </c>
      <c r="L74" s="14">
        <f>IF(B74="","",IF(M74="нет","не занимает стол — статус «"&amp;I74&amp;"»",IF(OR(A74="",C74="",D74="",E74="",F74=""),"нужно уточнить: дата, стол, гости, начало и окончание",IF(OR(K74="нет в справочнике",K74="не указано"),"нужно уточнить вместимость стола "&amp;C74,IF(O74&lt;=N74,"окончание не позже начала — проверьте время или впишите дату окончания",IF(P74="","нужно уточнить резерв между посадками",IF(AND(D74&lt;=K74,R74=0),"ок: мест хватает, пересечений нет",TRIM(IF(D74&gt;K74,"гостей "&amp;D74&amp;" при "&amp;K74&amp;" местах — нужен другой стол. ","")&amp;IF(R74&gt;0,IF(AND(ISNUMBER(S74),S74&gt;N74),"пересечение "&amp;(MIN(S74,Q74)-N74)&amp;" мин: стол занят другой бронью до "&amp;INT(MOD(S74,1440)/60)&amp;":"&amp;TEXT(MOD(S74,60),"00")&amp;" (с резервом) — свободен не раньше этого времени",IF(AND(ISNUMBER(T74),T74&gt;0),"пересечение "&amp;(Q74-T74)&amp;" мин: следующая бронь с "&amp;INT(MOD(T74,1440)/60)&amp;":"&amp;TEXT(MOD(T74,60),"00")&amp;", а стол освободится (с резервом) в "&amp;INT(MOD(Q74,1440)/60)&amp;":"&amp;TEXT(MOD(Q74,60),"00"),"пересечение с другой бронью этого стола в то же время")),"")))))))))</f>
      </c>
      <c r="M74" s="15">
        <f>IF(B74="","",IF(OR(I74="отменена",I74="не пришли"),"нет","да"))</f>
      </c>
      <c r="N74" s="15">
        <f>IF(OR(A74="",E74=""),"",ROUND((A74+E74)*1440,0))</f>
      </c>
      <c r="O74" s="15">
        <f>IF(OR(A74="",F74=""),"",ROUND((IF(G74="",A74,G74)+F74)*1440,0))</f>
      </c>
      <c r="P74" s="15">
        <f>IF(H74&lt;&gt;"",H74,IF($D$3&lt;&gt;"",$D$3,""))</f>
      </c>
      <c r="Q74" s="15">
        <f>IF(OR(O74="",P74=""),"",O74+P74)</f>
      </c>
      <c r="R74" s="15">
        <f>IF(OR(M74&lt;&gt;"да",C74="",N74="",Q74="",O74&lt;=N74),"",COUNTIFS($C$8:$C$207,C74,$M$8:$M$207,"да",$N$8:$N$207,"&lt;"&amp;Q74,$Q$8:$Q$207,"&gt;"&amp;N74)-1)</f>
      </c>
      <c r="S74" s="15">
        <f>IF(OR(R74="",R74=0),"",MAXIFS($Q$8:$Q$207,$C$8:$C$207,C74,$M$8:$M$207,"да",$N$8:$N$207,"&lt;"&amp;N74,$Q$8:$Q$207,"&gt;"&amp;N74))</f>
      </c>
      <c r="T74" s="15">
        <f>IF(OR(R74="",R74=0),"",MINIFS($N$8:$N$207,$C$8:$C$207,C74,$M$8:$M$207,"да",$N$8:$N$207,"&gt;"&amp;N74,$N$8:$N$207,"&lt;"&amp;Q74))</f>
      </c>
      <c r="U74" s="15">
        <f>IF(OR(B74="",M74="нет"),"",IF(LEFT(L74,2)="ок","","да"))</f>
      </c>
    </row>
    <row r="75" spans="1:21" x14ac:dyDescent="0.25">
      <c r="A75" s="11"/>
      <c r="B75" s="12"/>
      <c r="C75" s="12"/>
      <c r="D75" s="12"/>
      <c r="E75" s="13"/>
      <c r="F75" s="13"/>
      <c r="G75" s="11"/>
      <c r="H75" s="12"/>
      <c r="I75" s="12"/>
      <c r="J75" s="12"/>
      <c r="K75" s="14">
        <f>IF(C75="","",IF(COUNTIF('Столы'!$A5:$A54,C75)=0,"нет в справочнике",IF(COUNTIFS('Столы'!$A5:$A54,C75,'Столы'!$B5:$B54,"&gt;0")=0,"не указано",VLOOKUP(C75,'Столы'!$A5:$B54,2,0))))</f>
      </c>
      <c r="L75" s="14">
        <f>IF(B75="","",IF(M75="нет","не занимает стол — статус «"&amp;I75&amp;"»",IF(OR(A75="",C75="",D75="",E75="",F75=""),"нужно уточнить: дата, стол, гости, начало и окончание",IF(OR(K75="нет в справочнике",K75="не указано"),"нужно уточнить вместимость стола "&amp;C75,IF(O75&lt;=N75,"окончание не позже начала — проверьте время или впишите дату окончания",IF(P75="","нужно уточнить резерв между посадками",IF(AND(D75&lt;=K75,R75=0),"ок: мест хватает, пересечений нет",TRIM(IF(D75&gt;K75,"гостей "&amp;D75&amp;" при "&amp;K75&amp;" местах — нужен другой стол. ","")&amp;IF(R75&gt;0,IF(AND(ISNUMBER(S75),S75&gt;N75),"пересечение "&amp;(MIN(S75,Q75)-N75)&amp;" мин: стол занят другой бронью до "&amp;INT(MOD(S75,1440)/60)&amp;":"&amp;TEXT(MOD(S75,60),"00")&amp;" (с резервом) — свободен не раньше этого времени",IF(AND(ISNUMBER(T75),T75&gt;0),"пересечение "&amp;(Q75-T75)&amp;" мин: следующая бронь с "&amp;INT(MOD(T75,1440)/60)&amp;":"&amp;TEXT(MOD(T75,60),"00")&amp;", а стол освободится (с резервом) в "&amp;INT(MOD(Q75,1440)/60)&amp;":"&amp;TEXT(MOD(Q75,60),"00"),"пересечение с другой бронью этого стола в то же время")),"")))))))))</f>
      </c>
      <c r="M75" s="15">
        <f>IF(B75="","",IF(OR(I75="отменена",I75="не пришли"),"нет","да"))</f>
      </c>
      <c r="N75" s="15">
        <f>IF(OR(A75="",E75=""),"",ROUND((A75+E75)*1440,0))</f>
      </c>
      <c r="O75" s="15">
        <f>IF(OR(A75="",F75=""),"",ROUND((IF(G75="",A75,G75)+F75)*1440,0))</f>
      </c>
      <c r="P75" s="15">
        <f>IF(H75&lt;&gt;"",H75,IF($D$3&lt;&gt;"",$D$3,""))</f>
      </c>
      <c r="Q75" s="15">
        <f>IF(OR(O75="",P75=""),"",O75+P75)</f>
      </c>
      <c r="R75" s="15">
        <f>IF(OR(M75&lt;&gt;"да",C75="",N75="",Q75="",O75&lt;=N75),"",COUNTIFS($C$8:$C$207,C75,$M$8:$M$207,"да",$N$8:$N$207,"&lt;"&amp;Q75,$Q$8:$Q$207,"&gt;"&amp;N75)-1)</f>
      </c>
      <c r="S75" s="15">
        <f>IF(OR(R75="",R75=0),"",MAXIFS($Q$8:$Q$207,$C$8:$C$207,C75,$M$8:$M$207,"да",$N$8:$N$207,"&lt;"&amp;N75,$Q$8:$Q$207,"&gt;"&amp;N75))</f>
      </c>
      <c r="T75" s="15">
        <f>IF(OR(R75="",R75=0),"",MINIFS($N$8:$N$207,$C$8:$C$207,C75,$M$8:$M$207,"да",$N$8:$N$207,"&gt;"&amp;N75,$N$8:$N$207,"&lt;"&amp;Q75))</f>
      </c>
      <c r="U75" s="15">
        <f>IF(OR(B75="",M75="нет"),"",IF(LEFT(L75,2)="ок","","да"))</f>
      </c>
    </row>
    <row r="76" spans="1:21" x14ac:dyDescent="0.25">
      <c r="A76" s="11"/>
      <c r="B76" s="12"/>
      <c r="C76" s="12"/>
      <c r="D76" s="12"/>
      <c r="E76" s="13"/>
      <c r="F76" s="13"/>
      <c r="G76" s="11"/>
      <c r="H76" s="12"/>
      <c r="I76" s="12"/>
      <c r="J76" s="12"/>
      <c r="K76" s="14">
        <f>IF(C76="","",IF(COUNTIF('Столы'!$A5:$A54,C76)=0,"нет в справочнике",IF(COUNTIFS('Столы'!$A5:$A54,C76,'Столы'!$B5:$B54,"&gt;0")=0,"не указано",VLOOKUP(C76,'Столы'!$A5:$B54,2,0))))</f>
      </c>
      <c r="L76" s="14">
        <f>IF(B76="","",IF(M76="нет","не занимает стол — статус «"&amp;I76&amp;"»",IF(OR(A76="",C76="",D76="",E76="",F76=""),"нужно уточнить: дата, стол, гости, начало и окончание",IF(OR(K76="нет в справочнике",K76="не указано"),"нужно уточнить вместимость стола "&amp;C76,IF(O76&lt;=N76,"окончание не позже начала — проверьте время или впишите дату окончания",IF(P76="","нужно уточнить резерв между посадками",IF(AND(D76&lt;=K76,R76=0),"ок: мест хватает, пересечений нет",TRIM(IF(D76&gt;K76,"гостей "&amp;D76&amp;" при "&amp;K76&amp;" местах — нужен другой стол. ","")&amp;IF(R76&gt;0,IF(AND(ISNUMBER(S76),S76&gt;N76),"пересечение "&amp;(MIN(S76,Q76)-N76)&amp;" мин: стол занят другой бронью до "&amp;INT(MOD(S76,1440)/60)&amp;":"&amp;TEXT(MOD(S76,60),"00")&amp;" (с резервом) — свободен не раньше этого времени",IF(AND(ISNUMBER(T76),T76&gt;0),"пересечение "&amp;(Q76-T76)&amp;" мин: следующая бронь с "&amp;INT(MOD(T76,1440)/60)&amp;":"&amp;TEXT(MOD(T76,60),"00")&amp;", а стол освободится (с резервом) в "&amp;INT(MOD(Q76,1440)/60)&amp;":"&amp;TEXT(MOD(Q76,60),"00"),"пересечение с другой бронью этого стола в то же время")),"")))))))))</f>
      </c>
      <c r="M76" s="15">
        <f>IF(B76="","",IF(OR(I76="отменена",I76="не пришли"),"нет","да"))</f>
      </c>
      <c r="N76" s="15">
        <f>IF(OR(A76="",E76=""),"",ROUND((A76+E76)*1440,0))</f>
      </c>
      <c r="O76" s="15">
        <f>IF(OR(A76="",F76=""),"",ROUND((IF(G76="",A76,G76)+F76)*1440,0))</f>
      </c>
      <c r="P76" s="15">
        <f>IF(H76&lt;&gt;"",H76,IF($D$3&lt;&gt;"",$D$3,""))</f>
      </c>
      <c r="Q76" s="15">
        <f>IF(OR(O76="",P76=""),"",O76+P76)</f>
      </c>
      <c r="R76" s="15">
        <f>IF(OR(M76&lt;&gt;"да",C76="",N76="",Q76="",O76&lt;=N76),"",COUNTIFS($C$8:$C$207,C76,$M$8:$M$207,"да",$N$8:$N$207,"&lt;"&amp;Q76,$Q$8:$Q$207,"&gt;"&amp;N76)-1)</f>
      </c>
      <c r="S76" s="15">
        <f>IF(OR(R76="",R76=0),"",MAXIFS($Q$8:$Q$207,$C$8:$C$207,C76,$M$8:$M$207,"да",$N$8:$N$207,"&lt;"&amp;N76,$Q$8:$Q$207,"&gt;"&amp;N76))</f>
      </c>
      <c r="T76" s="15">
        <f>IF(OR(R76="",R76=0),"",MINIFS($N$8:$N$207,$C$8:$C$207,C76,$M$8:$M$207,"да",$N$8:$N$207,"&gt;"&amp;N76,$N$8:$N$207,"&lt;"&amp;Q76))</f>
      </c>
      <c r="U76" s="15">
        <f>IF(OR(B76="",M76="нет"),"",IF(LEFT(L76,2)="ок","","да"))</f>
      </c>
    </row>
    <row r="77" spans="1:21" x14ac:dyDescent="0.25">
      <c r="A77" s="11"/>
      <c r="B77" s="12"/>
      <c r="C77" s="12"/>
      <c r="D77" s="12"/>
      <c r="E77" s="13"/>
      <c r="F77" s="13"/>
      <c r="G77" s="11"/>
      <c r="H77" s="12"/>
      <c r="I77" s="12"/>
      <c r="J77" s="12"/>
      <c r="K77" s="14">
        <f>IF(C77="","",IF(COUNTIF('Столы'!$A5:$A54,C77)=0,"нет в справочнике",IF(COUNTIFS('Столы'!$A5:$A54,C77,'Столы'!$B5:$B54,"&gt;0")=0,"не указано",VLOOKUP(C77,'Столы'!$A5:$B54,2,0))))</f>
      </c>
      <c r="L77" s="14">
        <f>IF(B77="","",IF(M77="нет","не занимает стол — статус «"&amp;I77&amp;"»",IF(OR(A77="",C77="",D77="",E77="",F77=""),"нужно уточнить: дата, стол, гости, начало и окончание",IF(OR(K77="нет в справочнике",K77="не указано"),"нужно уточнить вместимость стола "&amp;C77,IF(O77&lt;=N77,"окончание не позже начала — проверьте время или впишите дату окончания",IF(P77="","нужно уточнить резерв между посадками",IF(AND(D77&lt;=K77,R77=0),"ок: мест хватает, пересечений нет",TRIM(IF(D77&gt;K77,"гостей "&amp;D77&amp;" при "&amp;K77&amp;" местах — нужен другой стол. ","")&amp;IF(R77&gt;0,IF(AND(ISNUMBER(S77),S77&gt;N77),"пересечение "&amp;(MIN(S77,Q77)-N77)&amp;" мин: стол занят другой бронью до "&amp;INT(MOD(S77,1440)/60)&amp;":"&amp;TEXT(MOD(S77,60),"00")&amp;" (с резервом) — свободен не раньше этого времени",IF(AND(ISNUMBER(T77),T77&gt;0),"пересечение "&amp;(Q77-T77)&amp;" мин: следующая бронь с "&amp;INT(MOD(T77,1440)/60)&amp;":"&amp;TEXT(MOD(T77,60),"00")&amp;", а стол освободится (с резервом) в "&amp;INT(MOD(Q77,1440)/60)&amp;":"&amp;TEXT(MOD(Q77,60),"00"),"пересечение с другой бронью этого стола в то же время")),"")))))))))</f>
      </c>
      <c r="M77" s="15">
        <f>IF(B77="","",IF(OR(I77="отменена",I77="не пришли"),"нет","да"))</f>
      </c>
      <c r="N77" s="15">
        <f>IF(OR(A77="",E77=""),"",ROUND((A77+E77)*1440,0))</f>
      </c>
      <c r="O77" s="15">
        <f>IF(OR(A77="",F77=""),"",ROUND((IF(G77="",A77,G77)+F77)*1440,0))</f>
      </c>
      <c r="P77" s="15">
        <f>IF(H77&lt;&gt;"",H77,IF($D$3&lt;&gt;"",$D$3,""))</f>
      </c>
      <c r="Q77" s="15">
        <f>IF(OR(O77="",P77=""),"",O77+P77)</f>
      </c>
      <c r="R77" s="15">
        <f>IF(OR(M77&lt;&gt;"да",C77="",N77="",Q77="",O77&lt;=N77),"",COUNTIFS($C$8:$C$207,C77,$M$8:$M$207,"да",$N$8:$N$207,"&lt;"&amp;Q77,$Q$8:$Q$207,"&gt;"&amp;N77)-1)</f>
      </c>
      <c r="S77" s="15">
        <f>IF(OR(R77="",R77=0),"",MAXIFS($Q$8:$Q$207,$C$8:$C$207,C77,$M$8:$M$207,"да",$N$8:$N$207,"&lt;"&amp;N77,$Q$8:$Q$207,"&gt;"&amp;N77))</f>
      </c>
      <c r="T77" s="15">
        <f>IF(OR(R77="",R77=0),"",MINIFS($N$8:$N$207,$C$8:$C$207,C77,$M$8:$M$207,"да",$N$8:$N$207,"&gt;"&amp;N77,$N$8:$N$207,"&lt;"&amp;Q77))</f>
      </c>
      <c r="U77" s="15">
        <f>IF(OR(B77="",M77="нет"),"",IF(LEFT(L77,2)="ок","","да"))</f>
      </c>
    </row>
    <row r="78" spans="1:21" x14ac:dyDescent="0.25">
      <c r="A78" s="11"/>
      <c r="B78" s="12"/>
      <c r="C78" s="12"/>
      <c r="D78" s="12"/>
      <c r="E78" s="13"/>
      <c r="F78" s="13"/>
      <c r="G78" s="11"/>
      <c r="H78" s="12"/>
      <c r="I78" s="12"/>
      <c r="J78" s="12"/>
      <c r="K78" s="14">
        <f>IF(C78="","",IF(COUNTIF('Столы'!$A5:$A54,C78)=0,"нет в справочнике",IF(COUNTIFS('Столы'!$A5:$A54,C78,'Столы'!$B5:$B54,"&gt;0")=0,"не указано",VLOOKUP(C78,'Столы'!$A5:$B54,2,0))))</f>
      </c>
      <c r="L78" s="14">
        <f>IF(B78="","",IF(M78="нет","не занимает стол — статус «"&amp;I78&amp;"»",IF(OR(A78="",C78="",D78="",E78="",F78=""),"нужно уточнить: дата, стол, гости, начало и окончание",IF(OR(K78="нет в справочнике",K78="не указано"),"нужно уточнить вместимость стола "&amp;C78,IF(O78&lt;=N78,"окончание не позже начала — проверьте время или впишите дату окончания",IF(P78="","нужно уточнить резерв между посадками",IF(AND(D78&lt;=K78,R78=0),"ок: мест хватает, пересечений нет",TRIM(IF(D78&gt;K78,"гостей "&amp;D78&amp;" при "&amp;K78&amp;" местах — нужен другой стол. ","")&amp;IF(R78&gt;0,IF(AND(ISNUMBER(S78),S78&gt;N78),"пересечение "&amp;(MIN(S78,Q78)-N78)&amp;" мин: стол занят другой бронью до "&amp;INT(MOD(S78,1440)/60)&amp;":"&amp;TEXT(MOD(S78,60),"00")&amp;" (с резервом) — свободен не раньше этого времени",IF(AND(ISNUMBER(T78),T78&gt;0),"пересечение "&amp;(Q78-T78)&amp;" мин: следующая бронь с "&amp;INT(MOD(T78,1440)/60)&amp;":"&amp;TEXT(MOD(T78,60),"00")&amp;", а стол освободится (с резервом) в "&amp;INT(MOD(Q78,1440)/60)&amp;":"&amp;TEXT(MOD(Q78,60),"00"),"пересечение с другой бронью этого стола в то же время")),"")))))))))</f>
      </c>
      <c r="M78" s="15">
        <f>IF(B78="","",IF(OR(I78="отменена",I78="не пришли"),"нет","да"))</f>
      </c>
      <c r="N78" s="15">
        <f>IF(OR(A78="",E78=""),"",ROUND((A78+E78)*1440,0))</f>
      </c>
      <c r="O78" s="15">
        <f>IF(OR(A78="",F78=""),"",ROUND((IF(G78="",A78,G78)+F78)*1440,0))</f>
      </c>
      <c r="P78" s="15">
        <f>IF(H78&lt;&gt;"",H78,IF($D$3&lt;&gt;"",$D$3,""))</f>
      </c>
      <c r="Q78" s="15">
        <f>IF(OR(O78="",P78=""),"",O78+P78)</f>
      </c>
      <c r="R78" s="15">
        <f>IF(OR(M78&lt;&gt;"да",C78="",N78="",Q78="",O78&lt;=N78),"",COUNTIFS($C$8:$C$207,C78,$M$8:$M$207,"да",$N$8:$N$207,"&lt;"&amp;Q78,$Q$8:$Q$207,"&gt;"&amp;N78)-1)</f>
      </c>
      <c r="S78" s="15">
        <f>IF(OR(R78="",R78=0),"",MAXIFS($Q$8:$Q$207,$C$8:$C$207,C78,$M$8:$M$207,"да",$N$8:$N$207,"&lt;"&amp;N78,$Q$8:$Q$207,"&gt;"&amp;N78))</f>
      </c>
      <c r="T78" s="15">
        <f>IF(OR(R78="",R78=0),"",MINIFS($N$8:$N$207,$C$8:$C$207,C78,$M$8:$M$207,"да",$N$8:$N$207,"&gt;"&amp;N78,$N$8:$N$207,"&lt;"&amp;Q78))</f>
      </c>
      <c r="U78" s="15">
        <f>IF(OR(B78="",M78="нет"),"",IF(LEFT(L78,2)="ок","","да"))</f>
      </c>
    </row>
    <row r="79" spans="1:21" x14ac:dyDescent="0.25">
      <c r="A79" s="11"/>
      <c r="B79" s="12"/>
      <c r="C79" s="12"/>
      <c r="D79" s="12"/>
      <c r="E79" s="13"/>
      <c r="F79" s="13"/>
      <c r="G79" s="11"/>
      <c r="H79" s="12"/>
      <c r="I79" s="12"/>
      <c r="J79" s="12"/>
      <c r="K79" s="14">
        <f>IF(C79="","",IF(COUNTIF('Столы'!$A5:$A54,C79)=0,"нет в справочнике",IF(COUNTIFS('Столы'!$A5:$A54,C79,'Столы'!$B5:$B54,"&gt;0")=0,"не указано",VLOOKUP(C79,'Столы'!$A5:$B54,2,0))))</f>
      </c>
      <c r="L79" s="14">
        <f>IF(B79="","",IF(M79="нет","не занимает стол — статус «"&amp;I79&amp;"»",IF(OR(A79="",C79="",D79="",E79="",F79=""),"нужно уточнить: дата, стол, гости, начало и окончание",IF(OR(K79="нет в справочнике",K79="не указано"),"нужно уточнить вместимость стола "&amp;C79,IF(O79&lt;=N79,"окончание не позже начала — проверьте время или впишите дату окончания",IF(P79="","нужно уточнить резерв между посадками",IF(AND(D79&lt;=K79,R79=0),"ок: мест хватает, пересечений нет",TRIM(IF(D79&gt;K79,"гостей "&amp;D79&amp;" при "&amp;K79&amp;" местах — нужен другой стол. ","")&amp;IF(R79&gt;0,IF(AND(ISNUMBER(S79),S79&gt;N79),"пересечение "&amp;(MIN(S79,Q79)-N79)&amp;" мин: стол занят другой бронью до "&amp;INT(MOD(S79,1440)/60)&amp;":"&amp;TEXT(MOD(S79,60),"00")&amp;" (с резервом) — свободен не раньше этого времени",IF(AND(ISNUMBER(T79),T79&gt;0),"пересечение "&amp;(Q79-T79)&amp;" мин: следующая бронь с "&amp;INT(MOD(T79,1440)/60)&amp;":"&amp;TEXT(MOD(T79,60),"00")&amp;", а стол освободится (с резервом) в "&amp;INT(MOD(Q79,1440)/60)&amp;":"&amp;TEXT(MOD(Q79,60),"00"),"пересечение с другой бронью этого стола в то же время")),"")))))))))</f>
      </c>
      <c r="M79" s="15">
        <f>IF(B79="","",IF(OR(I79="отменена",I79="не пришли"),"нет","да"))</f>
      </c>
      <c r="N79" s="15">
        <f>IF(OR(A79="",E79=""),"",ROUND((A79+E79)*1440,0))</f>
      </c>
      <c r="O79" s="15">
        <f>IF(OR(A79="",F79=""),"",ROUND((IF(G79="",A79,G79)+F79)*1440,0))</f>
      </c>
      <c r="P79" s="15">
        <f>IF(H79&lt;&gt;"",H79,IF($D$3&lt;&gt;"",$D$3,""))</f>
      </c>
      <c r="Q79" s="15">
        <f>IF(OR(O79="",P79=""),"",O79+P79)</f>
      </c>
      <c r="R79" s="15">
        <f>IF(OR(M79&lt;&gt;"да",C79="",N79="",Q79="",O79&lt;=N79),"",COUNTIFS($C$8:$C$207,C79,$M$8:$M$207,"да",$N$8:$N$207,"&lt;"&amp;Q79,$Q$8:$Q$207,"&gt;"&amp;N79)-1)</f>
      </c>
      <c r="S79" s="15">
        <f>IF(OR(R79="",R79=0),"",MAXIFS($Q$8:$Q$207,$C$8:$C$207,C79,$M$8:$M$207,"да",$N$8:$N$207,"&lt;"&amp;N79,$Q$8:$Q$207,"&gt;"&amp;N79))</f>
      </c>
      <c r="T79" s="15">
        <f>IF(OR(R79="",R79=0),"",MINIFS($N$8:$N$207,$C$8:$C$207,C79,$M$8:$M$207,"да",$N$8:$N$207,"&gt;"&amp;N79,$N$8:$N$207,"&lt;"&amp;Q79))</f>
      </c>
      <c r="U79" s="15">
        <f>IF(OR(B79="",M79="нет"),"",IF(LEFT(L79,2)="ок","","да"))</f>
      </c>
    </row>
    <row r="80" spans="1:21" x14ac:dyDescent="0.25">
      <c r="A80" s="11"/>
      <c r="B80" s="12"/>
      <c r="C80" s="12"/>
      <c r="D80" s="12"/>
      <c r="E80" s="13"/>
      <c r="F80" s="13"/>
      <c r="G80" s="11"/>
      <c r="H80" s="12"/>
      <c r="I80" s="12"/>
      <c r="J80" s="12"/>
      <c r="K80" s="14">
        <f>IF(C80="","",IF(COUNTIF('Столы'!$A5:$A54,C80)=0,"нет в справочнике",IF(COUNTIFS('Столы'!$A5:$A54,C80,'Столы'!$B5:$B54,"&gt;0")=0,"не указано",VLOOKUP(C80,'Столы'!$A5:$B54,2,0))))</f>
      </c>
      <c r="L80" s="14">
        <f>IF(B80="","",IF(M80="нет","не занимает стол — статус «"&amp;I80&amp;"»",IF(OR(A80="",C80="",D80="",E80="",F80=""),"нужно уточнить: дата, стол, гости, начало и окончание",IF(OR(K80="нет в справочнике",K80="не указано"),"нужно уточнить вместимость стола "&amp;C80,IF(O80&lt;=N80,"окончание не позже начала — проверьте время или впишите дату окончания",IF(P80="","нужно уточнить резерв между посадками",IF(AND(D80&lt;=K80,R80=0),"ок: мест хватает, пересечений нет",TRIM(IF(D80&gt;K80,"гостей "&amp;D80&amp;" при "&amp;K80&amp;" местах — нужен другой стол. ","")&amp;IF(R80&gt;0,IF(AND(ISNUMBER(S80),S80&gt;N80),"пересечение "&amp;(MIN(S80,Q80)-N80)&amp;" мин: стол занят другой бронью до "&amp;INT(MOD(S80,1440)/60)&amp;":"&amp;TEXT(MOD(S80,60),"00")&amp;" (с резервом) — свободен не раньше этого времени",IF(AND(ISNUMBER(T80),T80&gt;0),"пересечение "&amp;(Q80-T80)&amp;" мин: следующая бронь с "&amp;INT(MOD(T80,1440)/60)&amp;":"&amp;TEXT(MOD(T80,60),"00")&amp;", а стол освободится (с резервом) в "&amp;INT(MOD(Q80,1440)/60)&amp;":"&amp;TEXT(MOD(Q80,60),"00"),"пересечение с другой бронью этого стола в то же время")),"")))))))))</f>
      </c>
      <c r="M80" s="15">
        <f>IF(B80="","",IF(OR(I80="отменена",I80="не пришли"),"нет","да"))</f>
      </c>
      <c r="N80" s="15">
        <f>IF(OR(A80="",E80=""),"",ROUND((A80+E80)*1440,0))</f>
      </c>
      <c r="O80" s="15">
        <f>IF(OR(A80="",F80=""),"",ROUND((IF(G80="",A80,G80)+F80)*1440,0))</f>
      </c>
      <c r="P80" s="15">
        <f>IF(H80&lt;&gt;"",H80,IF($D$3&lt;&gt;"",$D$3,""))</f>
      </c>
      <c r="Q80" s="15">
        <f>IF(OR(O80="",P80=""),"",O80+P80)</f>
      </c>
      <c r="R80" s="15">
        <f>IF(OR(M80&lt;&gt;"да",C80="",N80="",Q80="",O80&lt;=N80),"",COUNTIFS($C$8:$C$207,C80,$M$8:$M$207,"да",$N$8:$N$207,"&lt;"&amp;Q80,$Q$8:$Q$207,"&gt;"&amp;N80)-1)</f>
      </c>
      <c r="S80" s="15">
        <f>IF(OR(R80="",R80=0),"",MAXIFS($Q$8:$Q$207,$C$8:$C$207,C80,$M$8:$M$207,"да",$N$8:$N$207,"&lt;"&amp;N80,$Q$8:$Q$207,"&gt;"&amp;N80))</f>
      </c>
      <c r="T80" s="15">
        <f>IF(OR(R80="",R80=0),"",MINIFS($N$8:$N$207,$C$8:$C$207,C80,$M$8:$M$207,"да",$N$8:$N$207,"&gt;"&amp;N80,$N$8:$N$207,"&lt;"&amp;Q80))</f>
      </c>
      <c r="U80" s="15">
        <f>IF(OR(B80="",M80="нет"),"",IF(LEFT(L80,2)="ок","","да"))</f>
      </c>
    </row>
    <row r="81" spans="1:21" x14ac:dyDescent="0.25">
      <c r="A81" s="11"/>
      <c r="B81" s="12"/>
      <c r="C81" s="12"/>
      <c r="D81" s="12"/>
      <c r="E81" s="13"/>
      <c r="F81" s="13"/>
      <c r="G81" s="11"/>
      <c r="H81" s="12"/>
      <c r="I81" s="12"/>
      <c r="J81" s="12"/>
      <c r="K81" s="14">
        <f>IF(C81="","",IF(COUNTIF('Столы'!$A5:$A54,C81)=0,"нет в справочнике",IF(COUNTIFS('Столы'!$A5:$A54,C81,'Столы'!$B5:$B54,"&gt;0")=0,"не указано",VLOOKUP(C81,'Столы'!$A5:$B54,2,0))))</f>
      </c>
      <c r="L81" s="14">
        <f>IF(B81="","",IF(M81="нет","не занимает стол — статус «"&amp;I81&amp;"»",IF(OR(A81="",C81="",D81="",E81="",F81=""),"нужно уточнить: дата, стол, гости, начало и окончание",IF(OR(K81="нет в справочнике",K81="не указано"),"нужно уточнить вместимость стола "&amp;C81,IF(O81&lt;=N81,"окончание не позже начала — проверьте время или впишите дату окончания",IF(P81="","нужно уточнить резерв между посадками",IF(AND(D81&lt;=K81,R81=0),"ок: мест хватает, пересечений нет",TRIM(IF(D81&gt;K81,"гостей "&amp;D81&amp;" при "&amp;K81&amp;" местах — нужен другой стол. ","")&amp;IF(R81&gt;0,IF(AND(ISNUMBER(S81),S81&gt;N81),"пересечение "&amp;(MIN(S81,Q81)-N81)&amp;" мин: стол занят другой бронью до "&amp;INT(MOD(S81,1440)/60)&amp;":"&amp;TEXT(MOD(S81,60),"00")&amp;" (с резервом) — свободен не раньше этого времени",IF(AND(ISNUMBER(T81),T81&gt;0),"пересечение "&amp;(Q81-T81)&amp;" мин: следующая бронь с "&amp;INT(MOD(T81,1440)/60)&amp;":"&amp;TEXT(MOD(T81,60),"00")&amp;", а стол освободится (с резервом) в "&amp;INT(MOD(Q81,1440)/60)&amp;":"&amp;TEXT(MOD(Q81,60),"00"),"пересечение с другой бронью этого стола в то же время")),"")))))))))</f>
      </c>
      <c r="M81" s="15">
        <f>IF(B81="","",IF(OR(I81="отменена",I81="не пришли"),"нет","да"))</f>
      </c>
      <c r="N81" s="15">
        <f>IF(OR(A81="",E81=""),"",ROUND((A81+E81)*1440,0))</f>
      </c>
      <c r="O81" s="15">
        <f>IF(OR(A81="",F81=""),"",ROUND((IF(G81="",A81,G81)+F81)*1440,0))</f>
      </c>
      <c r="P81" s="15">
        <f>IF(H81&lt;&gt;"",H81,IF($D$3&lt;&gt;"",$D$3,""))</f>
      </c>
      <c r="Q81" s="15">
        <f>IF(OR(O81="",P81=""),"",O81+P81)</f>
      </c>
      <c r="R81" s="15">
        <f>IF(OR(M81&lt;&gt;"да",C81="",N81="",Q81="",O81&lt;=N81),"",COUNTIFS($C$8:$C$207,C81,$M$8:$M$207,"да",$N$8:$N$207,"&lt;"&amp;Q81,$Q$8:$Q$207,"&gt;"&amp;N81)-1)</f>
      </c>
      <c r="S81" s="15">
        <f>IF(OR(R81="",R81=0),"",MAXIFS($Q$8:$Q$207,$C$8:$C$207,C81,$M$8:$M$207,"да",$N$8:$N$207,"&lt;"&amp;N81,$Q$8:$Q$207,"&gt;"&amp;N81))</f>
      </c>
      <c r="T81" s="15">
        <f>IF(OR(R81="",R81=0),"",MINIFS($N$8:$N$207,$C$8:$C$207,C81,$M$8:$M$207,"да",$N$8:$N$207,"&gt;"&amp;N81,$N$8:$N$207,"&lt;"&amp;Q81))</f>
      </c>
      <c r="U81" s="15">
        <f>IF(OR(B81="",M81="нет"),"",IF(LEFT(L81,2)="ок","","да"))</f>
      </c>
    </row>
    <row r="82" spans="1:21" x14ac:dyDescent="0.25">
      <c r="A82" s="11"/>
      <c r="B82" s="12"/>
      <c r="C82" s="12"/>
      <c r="D82" s="12"/>
      <c r="E82" s="13"/>
      <c r="F82" s="13"/>
      <c r="G82" s="11"/>
      <c r="H82" s="12"/>
      <c r="I82" s="12"/>
      <c r="J82" s="12"/>
      <c r="K82" s="14">
        <f>IF(C82="","",IF(COUNTIF('Столы'!$A5:$A54,C82)=0,"нет в справочнике",IF(COUNTIFS('Столы'!$A5:$A54,C82,'Столы'!$B5:$B54,"&gt;0")=0,"не указано",VLOOKUP(C82,'Столы'!$A5:$B54,2,0))))</f>
      </c>
      <c r="L82" s="14">
        <f>IF(B82="","",IF(M82="нет","не занимает стол — статус «"&amp;I82&amp;"»",IF(OR(A82="",C82="",D82="",E82="",F82=""),"нужно уточнить: дата, стол, гости, начало и окончание",IF(OR(K82="нет в справочнике",K82="не указано"),"нужно уточнить вместимость стола "&amp;C82,IF(O82&lt;=N82,"окончание не позже начала — проверьте время или впишите дату окончания",IF(P82="","нужно уточнить резерв между посадками",IF(AND(D82&lt;=K82,R82=0),"ок: мест хватает, пересечений нет",TRIM(IF(D82&gt;K82,"гостей "&amp;D82&amp;" при "&amp;K82&amp;" местах — нужен другой стол. ","")&amp;IF(R82&gt;0,IF(AND(ISNUMBER(S82),S82&gt;N82),"пересечение "&amp;(MIN(S82,Q82)-N82)&amp;" мин: стол занят другой бронью до "&amp;INT(MOD(S82,1440)/60)&amp;":"&amp;TEXT(MOD(S82,60),"00")&amp;" (с резервом) — свободен не раньше этого времени",IF(AND(ISNUMBER(T82),T82&gt;0),"пересечение "&amp;(Q82-T82)&amp;" мин: следующая бронь с "&amp;INT(MOD(T82,1440)/60)&amp;":"&amp;TEXT(MOD(T82,60),"00")&amp;", а стол освободится (с резервом) в "&amp;INT(MOD(Q82,1440)/60)&amp;":"&amp;TEXT(MOD(Q82,60),"00"),"пересечение с другой бронью этого стола в то же время")),"")))))))))</f>
      </c>
      <c r="M82" s="15">
        <f>IF(B82="","",IF(OR(I82="отменена",I82="не пришли"),"нет","да"))</f>
      </c>
      <c r="N82" s="15">
        <f>IF(OR(A82="",E82=""),"",ROUND((A82+E82)*1440,0))</f>
      </c>
      <c r="O82" s="15">
        <f>IF(OR(A82="",F82=""),"",ROUND((IF(G82="",A82,G82)+F82)*1440,0))</f>
      </c>
      <c r="P82" s="15">
        <f>IF(H82&lt;&gt;"",H82,IF($D$3&lt;&gt;"",$D$3,""))</f>
      </c>
      <c r="Q82" s="15">
        <f>IF(OR(O82="",P82=""),"",O82+P82)</f>
      </c>
      <c r="R82" s="15">
        <f>IF(OR(M82&lt;&gt;"да",C82="",N82="",Q82="",O82&lt;=N82),"",COUNTIFS($C$8:$C$207,C82,$M$8:$M$207,"да",$N$8:$N$207,"&lt;"&amp;Q82,$Q$8:$Q$207,"&gt;"&amp;N82)-1)</f>
      </c>
      <c r="S82" s="15">
        <f>IF(OR(R82="",R82=0),"",MAXIFS($Q$8:$Q$207,$C$8:$C$207,C82,$M$8:$M$207,"да",$N$8:$N$207,"&lt;"&amp;N82,$Q$8:$Q$207,"&gt;"&amp;N82))</f>
      </c>
      <c r="T82" s="15">
        <f>IF(OR(R82="",R82=0),"",MINIFS($N$8:$N$207,$C$8:$C$207,C82,$M$8:$M$207,"да",$N$8:$N$207,"&gt;"&amp;N82,$N$8:$N$207,"&lt;"&amp;Q82))</f>
      </c>
      <c r="U82" s="15">
        <f>IF(OR(B82="",M82="нет"),"",IF(LEFT(L82,2)="ок","","да"))</f>
      </c>
    </row>
    <row r="83" spans="1:21" x14ac:dyDescent="0.25">
      <c r="A83" s="11"/>
      <c r="B83" s="12"/>
      <c r="C83" s="12"/>
      <c r="D83" s="12"/>
      <c r="E83" s="13"/>
      <c r="F83" s="13"/>
      <c r="G83" s="11"/>
      <c r="H83" s="12"/>
      <c r="I83" s="12"/>
      <c r="J83" s="12"/>
      <c r="K83" s="14">
        <f>IF(C83="","",IF(COUNTIF('Столы'!$A5:$A54,C83)=0,"нет в справочнике",IF(COUNTIFS('Столы'!$A5:$A54,C83,'Столы'!$B5:$B54,"&gt;0")=0,"не указано",VLOOKUP(C83,'Столы'!$A5:$B54,2,0))))</f>
      </c>
      <c r="L83" s="14">
        <f>IF(B83="","",IF(M83="нет","не занимает стол — статус «"&amp;I83&amp;"»",IF(OR(A83="",C83="",D83="",E83="",F83=""),"нужно уточнить: дата, стол, гости, начало и окончание",IF(OR(K83="нет в справочнике",K83="не указано"),"нужно уточнить вместимость стола "&amp;C83,IF(O83&lt;=N83,"окончание не позже начала — проверьте время или впишите дату окончания",IF(P83="","нужно уточнить резерв между посадками",IF(AND(D83&lt;=K83,R83=0),"ок: мест хватает, пересечений нет",TRIM(IF(D83&gt;K83,"гостей "&amp;D83&amp;" при "&amp;K83&amp;" местах — нужен другой стол. ","")&amp;IF(R83&gt;0,IF(AND(ISNUMBER(S83),S83&gt;N83),"пересечение "&amp;(MIN(S83,Q83)-N83)&amp;" мин: стол занят другой бронью до "&amp;INT(MOD(S83,1440)/60)&amp;":"&amp;TEXT(MOD(S83,60),"00")&amp;" (с резервом) — свободен не раньше этого времени",IF(AND(ISNUMBER(T83),T83&gt;0),"пересечение "&amp;(Q83-T83)&amp;" мин: следующая бронь с "&amp;INT(MOD(T83,1440)/60)&amp;":"&amp;TEXT(MOD(T83,60),"00")&amp;", а стол освободится (с резервом) в "&amp;INT(MOD(Q83,1440)/60)&amp;":"&amp;TEXT(MOD(Q83,60),"00"),"пересечение с другой бронью этого стола в то же время")),"")))))))))</f>
      </c>
      <c r="M83" s="15">
        <f>IF(B83="","",IF(OR(I83="отменена",I83="не пришли"),"нет","да"))</f>
      </c>
      <c r="N83" s="15">
        <f>IF(OR(A83="",E83=""),"",ROUND((A83+E83)*1440,0))</f>
      </c>
      <c r="O83" s="15">
        <f>IF(OR(A83="",F83=""),"",ROUND((IF(G83="",A83,G83)+F83)*1440,0))</f>
      </c>
      <c r="P83" s="15">
        <f>IF(H83&lt;&gt;"",H83,IF($D$3&lt;&gt;"",$D$3,""))</f>
      </c>
      <c r="Q83" s="15">
        <f>IF(OR(O83="",P83=""),"",O83+P83)</f>
      </c>
      <c r="R83" s="15">
        <f>IF(OR(M83&lt;&gt;"да",C83="",N83="",Q83="",O83&lt;=N83),"",COUNTIFS($C$8:$C$207,C83,$M$8:$M$207,"да",$N$8:$N$207,"&lt;"&amp;Q83,$Q$8:$Q$207,"&gt;"&amp;N83)-1)</f>
      </c>
      <c r="S83" s="15">
        <f>IF(OR(R83="",R83=0),"",MAXIFS($Q$8:$Q$207,$C$8:$C$207,C83,$M$8:$M$207,"да",$N$8:$N$207,"&lt;"&amp;N83,$Q$8:$Q$207,"&gt;"&amp;N83))</f>
      </c>
      <c r="T83" s="15">
        <f>IF(OR(R83="",R83=0),"",MINIFS($N$8:$N$207,$C$8:$C$207,C83,$M$8:$M$207,"да",$N$8:$N$207,"&gt;"&amp;N83,$N$8:$N$207,"&lt;"&amp;Q83))</f>
      </c>
      <c r="U83" s="15">
        <f>IF(OR(B83="",M83="нет"),"",IF(LEFT(L83,2)="ок","","да"))</f>
      </c>
    </row>
    <row r="84" spans="1:21" x14ac:dyDescent="0.25">
      <c r="A84" s="11"/>
      <c r="B84" s="12"/>
      <c r="C84" s="12"/>
      <c r="D84" s="12"/>
      <c r="E84" s="13"/>
      <c r="F84" s="13"/>
      <c r="G84" s="11"/>
      <c r="H84" s="12"/>
      <c r="I84" s="12"/>
      <c r="J84" s="12"/>
      <c r="K84" s="14">
        <f>IF(C84="","",IF(COUNTIF('Столы'!$A5:$A54,C84)=0,"нет в справочнике",IF(COUNTIFS('Столы'!$A5:$A54,C84,'Столы'!$B5:$B54,"&gt;0")=0,"не указано",VLOOKUP(C84,'Столы'!$A5:$B54,2,0))))</f>
      </c>
      <c r="L84" s="14">
        <f>IF(B84="","",IF(M84="нет","не занимает стол — статус «"&amp;I84&amp;"»",IF(OR(A84="",C84="",D84="",E84="",F84=""),"нужно уточнить: дата, стол, гости, начало и окончание",IF(OR(K84="нет в справочнике",K84="не указано"),"нужно уточнить вместимость стола "&amp;C84,IF(O84&lt;=N84,"окончание не позже начала — проверьте время или впишите дату окончания",IF(P84="","нужно уточнить резерв между посадками",IF(AND(D84&lt;=K84,R84=0),"ок: мест хватает, пересечений нет",TRIM(IF(D84&gt;K84,"гостей "&amp;D84&amp;" при "&amp;K84&amp;" местах — нужен другой стол. ","")&amp;IF(R84&gt;0,IF(AND(ISNUMBER(S84),S84&gt;N84),"пересечение "&amp;(MIN(S84,Q84)-N84)&amp;" мин: стол занят другой бронью до "&amp;INT(MOD(S84,1440)/60)&amp;":"&amp;TEXT(MOD(S84,60),"00")&amp;" (с резервом) — свободен не раньше этого времени",IF(AND(ISNUMBER(T84),T84&gt;0),"пересечение "&amp;(Q84-T84)&amp;" мин: следующая бронь с "&amp;INT(MOD(T84,1440)/60)&amp;":"&amp;TEXT(MOD(T84,60),"00")&amp;", а стол освободится (с резервом) в "&amp;INT(MOD(Q84,1440)/60)&amp;":"&amp;TEXT(MOD(Q84,60),"00"),"пересечение с другой бронью этого стола в то же время")),"")))))))))</f>
      </c>
      <c r="M84" s="15">
        <f>IF(B84="","",IF(OR(I84="отменена",I84="не пришли"),"нет","да"))</f>
      </c>
      <c r="N84" s="15">
        <f>IF(OR(A84="",E84=""),"",ROUND((A84+E84)*1440,0))</f>
      </c>
      <c r="O84" s="15">
        <f>IF(OR(A84="",F84=""),"",ROUND((IF(G84="",A84,G84)+F84)*1440,0))</f>
      </c>
      <c r="P84" s="15">
        <f>IF(H84&lt;&gt;"",H84,IF($D$3&lt;&gt;"",$D$3,""))</f>
      </c>
      <c r="Q84" s="15">
        <f>IF(OR(O84="",P84=""),"",O84+P84)</f>
      </c>
      <c r="R84" s="15">
        <f>IF(OR(M84&lt;&gt;"да",C84="",N84="",Q84="",O84&lt;=N84),"",COUNTIFS($C$8:$C$207,C84,$M$8:$M$207,"да",$N$8:$N$207,"&lt;"&amp;Q84,$Q$8:$Q$207,"&gt;"&amp;N84)-1)</f>
      </c>
      <c r="S84" s="15">
        <f>IF(OR(R84="",R84=0),"",MAXIFS($Q$8:$Q$207,$C$8:$C$207,C84,$M$8:$M$207,"да",$N$8:$N$207,"&lt;"&amp;N84,$Q$8:$Q$207,"&gt;"&amp;N84))</f>
      </c>
      <c r="T84" s="15">
        <f>IF(OR(R84="",R84=0),"",MINIFS($N$8:$N$207,$C$8:$C$207,C84,$M$8:$M$207,"да",$N$8:$N$207,"&gt;"&amp;N84,$N$8:$N$207,"&lt;"&amp;Q84))</f>
      </c>
      <c r="U84" s="15">
        <f>IF(OR(B84="",M84="нет"),"",IF(LEFT(L84,2)="ок","","да"))</f>
      </c>
    </row>
    <row r="85" spans="1:21" x14ac:dyDescent="0.25">
      <c r="A85" s="11"/>
      <c r="B85" s="12"/>
      <c r="C85" s="12"/>
      <c r="D85" s="12"/>
      <c r="E85" s="13"/>
      <c r="F85" s="13"/>
      <c r="G85" s="11"/>
      <c r="H85" s="12"/>
      <c r="I85" s="12"/>
      <c r="J85" s="12"/>
      <c r="K85" s="14">
        <f>IF(C85="","",IF(COUNTIF('Столы'!$A5:$A54,C85)=0,"нет в справочнике",IF(COUNTIFS('Столы'!$A5:$A54,C85,'Столы'!$B5:$B54,"&gt;0")=0,"не указано",VLOOKUP(C85,'Столы'!$A5:$B54,2,0))))</f>
      </c>
      <c r="L85" s="14">
        <f>IF(B85="","",IF(M85="нет","не занимает стол — статус «"&amp;I85&amp;"»",IF(OR(A85="",C85="",D85="",E85="",F85=""),"нужно уточнить: дата, стол, гости, начало и окончание",IF(OR(K85="нет в справочнике",K85="не указано"),"нужно уточнить вместимость стола "&amp;C85,IF(O85&lt;=N85,"окончание не позже начала — проверьте время или впишите дату окончания",IF(P85="","нужно уточнить резерв между посадками",IF(AND(D85&lt;=K85,R85=0),"ок: мест хватает, пересечений нет",TRIM(IF(D85&gt;K85,"гостей "&amp;D85&amp;" при "&amp;K85&amp;" местах — нужен другой стол. ","")&amp;IF(R85&gt;0,IF(AND(ISNUMBER(S85),S85&gt;N85),"пересечение "&amp;(MIN(S85,Q85)-N85)&amp;" мин: стол занят другой бронью до "&amp;INT(MOD(S85,1440)/60)&amp;":"&amp;TEXT(MOD(S85,60),"00")&amp;" (с резервом) — свободен не раньше этого времени",IF(AND(ISNUMBER(T85),T85&gt;0),"пересечение "&amp;(Q85-T85)&amp;" мин: следующая бронь с "&amp;INT(MOD(T85,1440)/60)&amp;":"&amp;TEXT(MOD(T85,60),"00")&amp;", а стол освободится (с резервом) в "&amp;INT(MOD(Q85,1440)/60)&amp;":"&amp;TEXT(MOD(Q85,60),"00"),"пересечение с другой бронью этого стола в то же время")),"")))))))))</f>
      </c>
      <c r="M85" s="15">
        <f>IF(B85="","",IF(OR(I85="отменена",I85="не пришли"),"нет","да"))</f>
      </c>
      <c r="N85" s="15">
        <f>IF(OR(A85="",E85=""),"",ROUND((A85+E85)*1440,0))</f>
      </c>
      <c r="O85" s="15">
        <f>IF(OR(A85="",F85=""),"",ROUND((IF(G85="",A85,G85)+F85)*1440,0))</f>
      </c>
      <c r="P85" s="15">
        <f>IF(H85&lt;&gt;"",H85,IF($D$3&lt;&gt;"",$D$3,""))</f>
      </c>
      <c r="Q85" s="15">
        <f>IF(OR(O85="",P85=""),"",O85+P85)</f>
      </c>
      <c r="R85" s="15">
        <f>IF(OR(M85&lt;&gt;"да",C85="",N85="",Q85="",O85&lt;=N85),"",COUNTIFS($C$8:$C$207,C85,$M$8:$M$207,"да",$N$8:$N$207,"&lt;"&amp;Q85,$Q$8:$Q$207,"&gt;"&amp;N85)-1)</f>
      </c>
      <c r="S85" s="15">
        <f>IF(OR(R85="",R85=0),"",MAXIFS($Q$8:$Q$207,$C$8:$C$207,C85,$M$8:$M$207,"да",$N$8:$N$207,"&lt;"&amp;N85,$Q$8:$Q$207,"&gt;"&amp;N85))</f>
      </c>
      <c r="T85" s="15">
        <f>IF(OR(R85="",R85=0),"",MINIFS($N$8:$N$207,$C$8:$C$207,C85,$M$8:$M$207,"да",$N$8:$N$207,"&gt;"&amp;N85,$N$8:$N$207,"&lt;"&amp;Q85))</f>
      </c>
      <c r="U85" s="15">
        <f>IF(OR(B85="",M85="нет"),"",IF(LEFT(L85,2)="ок","","да"))</f>
      </c>
    </row>
    <row r="86" spans="1:21" x14ac:dyDescent="0.25">
      <c r="A86" s="11"/>
      <c r="B86" s="12"/>
      <c r="C86" s="12"/>
      <c r="D86" s="12"/>
      <c r="E86" s="13"/>
      <c r="F86" s="13"/>
      <c r="G86" s="11"/>
      <c r="H86" s="12"/>
      <c r="I86" s="12"/>
      <c r="J86" s="12"/>
      <c r="K86" s="14">
        <f>IF(C86="","",IF(COUNTIF('Столы'!$A5:$A54,C86)=0,"нет в справочнике",IF(COUNTIFS('Столы'!$A5:$A54,C86,'Столы'!$B5:$B54,"&gt;0")=0,"не указано",VLOOKUP(C86,'Столы'!$A5:$B54,2,0))))</f>
      </c>
      <c r="L86" s="14">
        <f>IF(B86="","",IF(M86="нет","не занимает стол — статус «"&amp;I86&amp;"»",IF(OR(A86="",C86="",D86="",E86="",F86=""),"нужно уточнить: дата, стол, гости, начало и окончание",IF(OR(K86="нет в справочнике",K86="не указано"),"нужно уточнить вместимость стола "&amp;C86,IF(O86&lt;=N86,"окончание не позже начала — проверьте время или впишите дату окончания",IF(P86="","нужно уточнить резерв между посадками",IF(AND(D86&lt;=K86,R86=0),"ок: мест хватает, пересечений нет",TRIM(IF(D86&gt;K86,"гостей "&amp;D86&amp;" при "&amp;K86&amp;" местах — нужен другой стол. ","")&amp;IF(R86&gt;0,IF(AND(ISNUMBER(S86),S86&gt;N86),"пересечение "&amp;(MIN(S86,Q86)-N86)&amp;" мин: стол занят другой бронью до "&amp;INT(MOD(S86,1440)/60)&amp;":"&amp;TEXT(MOD(S86,60),"00")&amp;" (с резервом) — свободен не раньше этого времени",IF(AND(ISNUMBER(T86),T86&gt;0),"пересечение "&amp;(Q86-T86)&amp;" мин: следующая бронь с "&amp;INT(MOD(T86,1440)/60)&amp;":"&amp;TEXT(MOD(T86,60),"00")&amp;", а стол освободится (с резервом) в "&amp;INT(MOD(Q86,1440)/60)&amp;":"&amp;TEXT(MOD(Q86,60),"00"),"пересечение с другой бронью этого стола в то же время")),"")))))))))</f>
      </c>
      <c r="M86" s="15">
        <f>IF(B86="","",IF(OR(I86="отменена",I86="не пришли"),"нет","да"))</f>
      </c>
      <c r="N86" s="15">
        <f>IF(OR(A86="",E86=""),"",ROUND((A86+E86)*1440,0))</f>
      </c>
      <c r="O86" s="15">
        <f>IF(OR(A86="",F86=""),"",ROUND((IF(G86="",A86,G86)+F86)*1440,0))</f>
      </c>
      <c r="P86" s="15">
        <f>IF(H86&lt;&gt;"",H86,IF($D$3&lt;&gt;"",$D$3,""))</f>
      </c>
      <c r="Q86" s="15">
        <f>IF(OR(O86="",P86=""),"",O86+P86)</f>
      </c>
      <c r="R86" s="15">
        <f>IF(OR(M86&lt;&gt;"да",C86="",N86="",Q86="",O86&lt;=N86),"",COUNTIFS($C$8:$C$207,C86,$M$8:$M$207,"да",$N$8:$N$207,"&lt;"&amp;Q86,$Q$8:$Q$207,"&gt;"&amp;N86)-1)</f>
      </c>
      <c r="S86" s="15">
        <f>IF(OR(R86="",R86=0),"",MAXIFS($Q$8:$Q$207,$C$8:$C$207,C86,$M$8:$M$207,"да",$N$8:$N$207,"&lt;"&amp;N86,$Q$8:$Q$207,"&gt;"&amp;N86))</f>
      </c>
      <c r="T86" s="15">
        <f>IF(OR(R86="",R86=0),"",MINIFS($N$8:$N$207,$C$8:$C$207,C86,$M$8:$M$207,"да",$N$8:$N$207,"&gt;"&amp;N86,$N$8:$N$207,"&lt;"&amp;Q86))</f>
      </c>
      <c r="U86" s="15">
        <f>IF(OR(B86="",M86="нет"),"",IF(LEFT(L86,2)="ок","","да"))</f>
      </c>
    </row>
    <row r="87" spans="1:21" x14ac:dyDescent="0.25">
      <c r="A87" s="11"/>
      <c r="B87" s="12"/>
      <c r="C87" s="12"/>
      <c r="D87" s="12"/>
      <c r="E87" s="13"/>
      <c r="F87" s="13"/>
      <c r="G87" s="11"/>
      <c r="H87" s="12"/>
      <c r="I87" s="12"/>
      <c r="J87" s="12"/>
      <c r="K87" s="14">
        <f>IF(C87="","",IF(COUNTIF('Столы'!$A5:$A54,C87)=0,"нет в справочнике",IF(COUNTIFS('Столы'!$A5:$A54,C87,'Столы'!$B5:$B54,"&gt;0")=0,"не указано",VLOOKUP(C87,'Столы'!$A5:$B54,2,0))))</f>
      </c>
      <c r="L87" s="14">
        <f>IF(B87="","",IF(M87="нет","не занимает стол — статус «"&amp;I87&amp;"»",IF(OR(A87="",C87="",D87="",E87="",F87=""),"нужно уточнить: дата, стол, гости, начало и окончание",IF(OR(K87="нет в справочнике",K87="не указано"),"нужно уточнить вместимость стола "&amp;C87,IF(O87&lt;=N87,"окончание не позже начала — проверьте время или впишите дату окончания",IF(P87="","нужно уточнить резерв между посадками",IF(AND(D87&lt;=K87,R87=0),"ок: мест хватает, пересечений нет",TRIM(IF(D87&gt;K87,"гостей "&amp;D87&amp;" при "&amp;K87&amp;" местах — нужен другой стол. ","")&amp;IF(R87&gt;0,IF(AND(ISNUMBER(S87),S87&gt;N87),"пересечение "&amp;(MIN(S87,Q87)-N87)&amp;" мин: стол занят другой бронью до "&amp;INT(MOD(S87,1440)/60)&amp;":"&amp;TEXT(MOD(S87,60),"00")&amp;" (с резервом) — свободен не раньше этого времени",IF(AND(ISNUMBER(T87),T87&gt;0),"пересечение "&amp;(Q87-T87)&amp;" мин: следующая бронь с "&amp;INT(MOD(T87,1440)/60)&amp;":"&amp;TEXT(MOD(T87,60),"00")&amp;", а стол освободится (с резервом) в "&amp;INT(MOD(Q87,1440)/60)&amp;":"&amp;TEXT(MOD(Q87,60),"00"),"пересечение с другой бронью этого стола в то же время")),"")))))))))</f>
      </c>
      <c r="M87" s="15">
        <f>IF(B87="","",IF(OR(I87="отменена",I87="не пришли"),"нет","да"))</f>
      </c>
      <c r="N87" s="15">
        <f>IF(OR(A87="",E87=""),"",ROUND((A87+E87)*1440,0))</f>
      </c>
      <c r="O87" s="15">
        <f>IF(OR(A87="",F87=""),"",ROUND((IF(G87="",A87,G87)+F87)*1440,0))</f>
      </c>
      <c r="P87" s="15">
        <f>IF(H87&lt;&gt;"",H87,IF($D$3&lt;&gt;"",$D$3,""))</f>
      </c>
      <c r="Q87" s="15">
        <f>IF(OR(O87="",P87=""),"",O87+P87)</f>
      </c>
      <c r="R87" s="15">
        <f>IF(OR(M87&lt;&gt;"да",C87="",N87="",Q87="",O87&lt;=N87),"",COUNTIFS($C$8:$C$207,C87,$M$8:$M$207,"да",$N$8:$N$207,"&lt;"&amp;Q87,$Q$8:$Q$207,"&gt;"&amp;N87)-1)</f>
      </c>
      <c r="S87" s="15">
        <f>IF(OR(R87="",R87=0),"",MAXIFS($Q$8:$Q$207,$C$8:$C$207,C87,$M$8:$M$207,"да",$N$8:$N$207,"&lt;"&amp;N87,$Q$8:$Q$207,"&gt;"&amp;N87))</f>
      </c>
      <c r="T87" s="15">
        <f>IF(OR(R87="",R87=0),"",MINIFS($N$8:$N$207,$C$8:$C$207,C87,$M$8:$M$207,"да",$N$8:$N$207,"&gt;"&amp;N87,$N$8:$N$207,"&lt;"&amp;Q87))</f>
      </c>
      <c r="U87" s="15">
        <f>IF(OR(B87="",M87="нет"),"",IF(LEFT(L87,2)="ок","","да"))</f>
      </c>
    </row>
    <row r="88" spans="1:21" x14ac:dyDescent="0.25">
      <c r="A88" s="11"/>
      <c r="B88" s="12"/>
      <c r="C88" s="12"/>
      <c r="D88" s="12"/>
      <c r="E88" s="13"/>
      <c r="F88" s="13"/>
      <c r="G88" s="11"/>
      <c r="H88" s="12"/>
      <c r="I88" s="12"/>
      <c r="J88" s="12"/>
      <c r="K88" s="14">
        <f>IF(C88="","",IF(COUNTIF('Столы'!$A5:$A54,C88)=0,"нет в справочнике",IF(COUNTIFS('Столы'!$A5:$A54,C88,'Столы'!$B5:$B54,"&gt;0")=0,"не указано",VLOOKUP(C88,'Столы'!$A5:$B54,2,0))))</f>
      </c>
      <c r="L88" s="14">
        <f>IF(B88="","",IF(M88="нет","не занимает стол — статус «"&amp;I88&amp;"»",IF(OR(A88="",C88="",D88="",E88="",F88=""),"нужно уточнить: дата, стол, гости, начало и окончание",IF(OR(K88="нет в справочнике",K88="не указано"),"нужно уточнить вместимость стола "&amp;C88,IF(O88&lt;=N88,"окончание не позже начала — проверьте время или впишите дату окончания",IF(P88="","нужно уточнить резерв между посадками",IF(AND(D88&lt;=K88,R88=0),"ок: мест хватает, пересечений нет",TRIM(IF(D88&gt;K88,"гостей "&amp;D88&amp;" при "&amp;K88&amp;" местах — нужен другой стол. ","")&amp;IF(R88&gt;0,IF(AND(ISNUMBER(S88),S88&gt;N88),"пересечение "&amp;(MIN(S88,Q88)-N88)&amp;" мин: стол занят другой бронью до "&amp;INT(MOD(S88,1440)/60)&amp;":"&amp;TEXT(MOD(S88,60),"00")&amp;" (с резервом) — свободен не раньше этого времени",IF(AND(ISNUMBER(T88),T88&gt;0),"пересечение "&amp;(Q88-T88)&amp;" мин: следующая бронь с "&amp;INT(MOD(T88,1440)/60)&amp;":"&amp;TEXT(MOD(T88,60),"00")&amp;", а стол освободится (с резервом) в "&amp;INT(MOD(Q88,1440)/60)&amp;":"&amp;TEXT(MOD(Q88,60),"00"),"пересечение с другой бронью этого стола в то же время")),"")))))))))</f>
      </c>
      <c r="M88" s="15">
        <f>IF(B88="","",IF(OR(I88="отменена",I88="не пришли"),"нет","да"))</f>
      </c>
      <c r="N88" s="15">
        <f>IF(OR(A88="",E88=""),"",ROUND((A88+E88)*1440,0))</f>
      </c>
      <c r="O88" s="15">
        <f>IF(OR(A88="",F88=""),"",ROUND((IF(G88="",A88,G88)+F88)*1440,0))</f>
      </c>
      <c r="P88" s="15">
        <f>IF(H88&lt;&gt;"",H88,IF($D$3&lt;&gt;"",$D$3,""))</f>
      </c>
      <c r="Q88" s="15">
        <f>IF(OR(O88="",P88=""),"",O88+P88)</f>
      </c>
      <c r="R88" s="15">
        <f>IF(OR(M88&lt;&gt;"да",C88="",N88="",Q88="",O88&lt;=N88),"",COUNTIFS($C$8:$C$207,C88,$M$8:$M$207,"да",$N$8:$N$207,"&lt;"&amp;Q88,$Q$8:$Q$207,"&gt;"&amp;N88)-1)</f>
      </c>
      <c r="S88" s="15">
        <f>IF(OR(R88="",R88=0),"",MAXIFS($Q$8:$Q$207,$C$8:$C$207,C88,$M$8:$M$207,"да",$N$8:$N$207,"&lt;"&amp;N88,$Q$8:$Q$207,"&gt;"&amp;N88))</f>
      </c>
      <c r="T88" s="15">
        <f>IF(OR(R88="",R88=0),"",MINIFS($N$8:$N$207,$C$8:$C$207,C88,$M$8:$M$207,"да",$N$8:$N$207,"&gt;"&amp;N88,$N$8:$N$207,"&lt;"&amp;Q88))</f>
      </c>
      <c r="U88" s="15">
        <f>IF(OR(B88="",M88="нет"),"",IF(LEFT(L88,2)="ок","","да"))</f>
      </c>
    </row>
    <row r="89" spans="1:21" x14ac:dyDescent="0.25">
      <c r="A89" s="11"/>
      <c r="B89" s="12"/>
      <c r="C89" s="12"/>
      <c r="D89" s="12"/>
      <c r="E89" s="13"/>
      <c r="F89" s="13"/>
      <c r="G89" s="11"/>
      <c r="H89" s="12"/>
      <c r="I89" s="12"/>
      <c r="J89" s="12"/>
      <c r="K89" s="14">
        <f>IF(C89="","",IF(COUNTIF('Столы'!$A5:$A54,C89)=0,"нет в справочнике",IF(COUNTIFS('Столы'!$A5:$A54,C89,'Столы'!$B5:$B54,"&gt;0")=0,"не указано",VLOOKUP(C89,'Столы'!$A5:$B54,2,0))))</f>
      </c>
      <c r="L89" s="14">
        <f>IF(B89="","",IF(M89="нет","не занимает стол — статус «"&amp;I89&amp;"»",IF(OR(A89="",C89="",D89="",E89="",F89=""),"нужно уточнить: дата, стол, гости, начало и окончание",IF(OR(K89="нет в справочнике",K89="не указано"),"нужно уточнить вместимость стола "&amp;C89,IF(O89&lt;=N89,"окончание не позже начала — проверьте время или впишите дату окончания",IF(P89="","нужно уточнить резерв между посадками",IF(AND(D89&lt;=K89,R89=0),"ок: мест хватает, пересечений нет",TRIM(IF(D89&gt;K89,"гостей "&amp;D89&amp;" при "&amp;K89&amp;" местах — нужен другой стол. ","")&amp;IF(R89&gt;0,IF(AND(ISNUMBER(S89),S89&gt;N89),"пересечение "&amp;(MIN(S89,Q89)-N89)&amp;" мин: стол занят другой бронью до "&amp;INT(MOD(S89,1440)/60)&amp;":"&amp;TEXT(MOD(S89,60),"00")&amp;" (с резервом) — свободен не раньше этого времени",IF(AND(ISNUMBER(T89),T89&gt;0),"пересечение "&amp;(Q89-T89)&amp;" мин: следующая бронь с "&amp;INT(MOD(T89,1440)/60)&amp;":"&amp;TEXT(MOD(T89,60),"00")&amp;", а стол освободится (с резервом) в "&amp;INT(MOD(Q89,1440)/60)&amp;":"&amp;TEXT(MOD(Q89,60),"00"),"пересечение с другой бронью этого стола в то же время")),"")))))))))</f>
      </c>
      <c r="M89" s="15">
        <f>IF(B89="","",IF(OR(I89="отменена",I89="не пришли"),"нет","да"))</f>
      </c>
      <c r="N89" s="15">
        <f>IF(OR(A89="",E89=""),"",ROUND((A89+E89)*1440,0))</f>
      </c>
      <c r="O89" s="15">
        <f>IF(OR(A89="",F89=""),"",ROUND((IF(G89="",A89,G89)+F89)*1440,0))</f>
      </c>
      <c r="P89" s="15">
        <f>IF(H89&lt;&gt;"",H89,IF($D$3&lt;&gt;"",$D$3,""))</f>
      </c>
      <c r="Q89" s="15">
        <f>IF(OR(O89="",P89=""),"",O89+P89)</f>
      </c>
      <c r="R89" s="15">
        <f>IF(OR(M89&lt;&gt;"да",C89="",N89="",Q89="",O89&lt;=N89),"",COUNTIFS($C$8:$C$207,C89,$M$8:$M$207,"да",$N$8:$N$207,"&lt;"&amp;Q89,$Q$8:$Q$207,"&gt;"&amp;N89)-1)</f>
      </c>
      <c r="S89" s="15">
        <f>IF(OR(R89="",R89=0),"",MAXIFS($Q$8:$Q$207,$C$8:$C$207,C89,$M$8:$M$207,"да",$N$8:$N$207,"&lt;"&amp;N89,$Q$8:$Q$207,"&gt;"&amp;N89))</f>
      </c>
      <c r="T89" s="15">
        <f>IF(OR(R89="",R89=0),"",MINIFS($N$8:$N$207,$C$8:$C$207,C89,$M$8:$M$207,"да",$N$8:$N$207,"&gt;"&amp;N89,$N$8:$N$207,"&lt;"&amp;Q89))</f>
      </c>
      <c r="U89" s="15">
        <f>IF(OR(B89="",M89="нет"),"",IF(LEFT(L89,2)="ок","","да"))</f>
      </c>
    </row>
    <row r="90" spans="1:21" x14ac:dyDescent="0.25">
      <c r="A90" s="11"/>
      <c r="B90" s="12"/>
      <c r="C90" s="12"/>
      <c r="D90" s="12"/>
      <c r="E90" s="13"/>
      <c r="F90" s="13"/>
      <c r="G90" s="11"/>
      <c r="H90" s="12"/>
      <c r="I90" s="12"/>
      <c r="J90" s="12"/>
      <c r="K90" s="14">
        <f>IF(C90="","",IF(COUNTIF('Столы'!$A5:$A54,C90)=0,"нет в справочнике",IF(COUNTIFS('Столы'!$A5:$A54,C90,'Столы'!$B5:$B54,"&gt;0")=0,"не указано",VLOOKUP(C90,'Столы'!$A5:$B54,2,0))))</f>
      </c>
      <c r="L90" s="14">
        <f>IF(B90="","",IF(M90="нет","не занимает стол — статус «"&amp;I90&amp;"»",IF(OR(A90="",C90="",D90="",E90="",F90=""),"нужно уточнить: дата, стол, гости, начало и окончание",IF(OR(K90="нет в справочнике",K90="не указано"),"нужно уточнить вместимость стола "&amp;C90,IF(O90&lt;=N90,"окончание не позже начала — проверьте время или впишите дату окончания",IF(P90="","нужно уточнить резерв между посадками",IF(AND(D90&lt;=K90,R90=0),"ок: мест хватает, пересечений нет",TRIM(IF(D90&gt;K90,"гостей "&amp;D90&amp;" при "&amp;K90&amp;" местах — нужен другой стол. ","")&amp;IF(R90&gt;0,IF(AND(ISNUMBER(S90),S90&gt;N90),"пересечение "&amp;(MIN(S90,Q90)-N90)&amp;" мин: стол занят другой бронью до "&amp;INT(MOD(S90,1440)/60)&amp;":"&amp;TEXT(MOD(S90,60),"00")&amp;" (с резервом) — свободен не раньше этого времени",IF(AND(ISNUMBER(T90),T90&gt;0),"пересечение "&amp;(Q90-T90)&amp;" мин: следующая бронь с "&amp;INT(MOD(T90,1440)/60)&amp;":"&amp;TEXT(MOD(T90,60),"00")&amp;", а стол освободится (с резервом) в "&amp;INT(MOD(Q90,1440)/60)&amp;":"&amp;TEXT(MOD(Q90,60),"00"),"пересечение с другой бронью этого стола в то же время")),"")))))))))</f>
      </c>
      <c r="M90" s="15">
        <f>IF(B90="","",IF(OR(I90="отменена",I90="не пришли"),"нет","да"))</f>
      </c>
      <c r="N90" s="15">
        <f>IF(OR(A90="",E90=""),"",ROUND((A90+E90)*1440,0))</f>
      </c>
      <c r="O90" s="15">
        <f>IF(OR(A90="",F90=""),"",ROUND((IF(G90="",A90,G90)+F90)*1440,0))</f>
      </c>
      <c r="P90" s="15">
        <f>IF(H90&lt;&gt;"",H90,IF($D$3&lt;&gt;"",$D$3,""))</f>
      </c>
      <c r="Q90" s="15">
        <f>IF(OR(O90="",P90=""),"",O90+P90)</f>
      </c>
      <c r="R90" s="15">
        <f>IF(OR(M90&lt;&gt;"да",C90="",N90="",Q90="",O90&lt;=N90),"",COUNTIFS($C$8:$C$207,C90,$M$8:$M$207,"да",$N$8:$N$207,"&lt;"&amp;Q90,$Q$8:$Q$207,"&gt;"&amp;N90)-1)</f>
      </c>
      <c r="S90" s="15">
        <f>IF(OR(R90="",R90=0),"",MAXIFS($Q$8:$Q$207,$C$8:$C$207,C90,$M$8:$M$207,"да",$N$8:$N$207,"&lt;"&amp;N90,$Q$8:$Q$207,"&gt;"&amp;N90))</f>
      </c>
      <c r="T90" s="15">
        <f>IF(OR(R90="",R90=0),"",MINIFS($N$8:$N$207,$C$8:$C$207,C90,$M$8:$M$207,"да",$N$8:$N$207,"&gt;"&amp;N90,$N$8:$N$207,"&lt;"&amp;Q90))</f>
      </c>
      <c r="U90" s="15">
        <f>IF(OR(B90="",M90="нет"),"",IF(LEFT(L90,2)="ок","","да"))</f>
      </c>
    </row>
    <row r="91" spans="1:21" x14ac:dyDescent="0.25">
      <c r="A91" s="11"/>
      <c r="B91" s="12"/>
      <c r="C91" s="12"/>
      <c r="D91" s="12"/>
      <c r="E91" s="13"/>
      <c r="F91" s="13"/>
      <c r="G91" s="11"/>
      <c r="H91" s="12"/>
      <c r="I91" s="12"/>
      <c r="J91" s="12"/>
      <c r="K91" s="14">
        <f>IF(C91="","",IF(COUNTIF('Столы'!$A5:$A54,C91)=0,"нет в справочнике",IF(COUNTIFS('Столы'!$A5:$A54,C91,'Столы'!$B5:$B54,"&gt;0")=0,"не указано",VLOOKUP(C91,'Столы'!$A5:$B54,2,0))))</f>
      </c>
      <c r="L91" s="14">
        <f>IF(B91="","",IF(M91="нет","не занимает стол — статус «"&amp;I91&amp;"»",IF(OR(A91="",C91="",D91="",E91="",F91=""),"нужно уточнить: дата, стол, гости, начало и окончание",IF(OR(K91="нет в справочнике",K91="не указано"),"нужно уточнить вместимость стола "&amp;C91,IF(O91&lt;=N91,"окончание не позже начала — проверьте время или впишите дату окончания",IF(P91="","нужно уточнить резерв между посадками",IF(AND(D91&lt;=K91,R91=0),"ок: мест хватает, пересечений нет",TRIM(IF(D91&gt;K91,"гостей "&amp;D91&amp;" при "&amp;K91&amp;" местах — нужен другой стол. ","")&amp;IF(R91&gt;0,IF(AND(ISNUMBER(S91),S91&gt;N91),"пересечение "&amp;(MIN(S91,Q91)-N91)&amp;" мин: стол занят другой бронью до "&amp;INT(MOD(S91,1440)/60)&amp;":"&amp;TEXT(MOD(S91,60),"00")&amp;" (с резервом) — свободен не раньше этого времени",IF(AND(ISNUMBER(T91),T91&gt;0),"пересечение "&amp;(Q91-T91)&amp;" мин: следующая бронь с "&amp;INT(MOD(T91,1440)/60)&amp;":"&amp;TEXT(MOD(T91,60),"00")&amp;", а стол освободится (с резервом) в "&amp;INT(MOD(Q91,1440)/60)&amp;":"&amp;TEXT(MOD(Q91,60),"00"),"пересечение с другой бронью этого стола в то же время")),"")))))))))</f>
      </c>
      <c r="M91" s="15">
        <f>IF(B91="","",IF(OR(I91="отменена",I91="не пришли"),"нет","да"))</f>
      </c>
      <c r="N91" s="15">
        <f>IF(OR(A91="",E91=""),"",ROUND((A91+E91)*1440,0))</f>
      </c>
      <c r="O91" s="15">
        <f>IF(OR(A91="",F91=""),"",ROUND((IF(G91="",A91,G91)+F91)*1440,0))</f>
      </c>
      <c r="P91" s="15">
        <f>IF(H91&lt;&gt;"",H91,IF($D$3&lt;&gt;"",$D$3,""))</f>
      </c>
      <c r="Q91" s="15">
        <f>IF(OR(O91="",P91=""),"",O91+P91)</f>
      </c>
      <c r="R91" s="15">
        <f>IF(OR(M91&lt;&gt;"да",C91="",N91="",Q91="",O91&lt;=N91),"",COUNTIFS($C$8:$C$207,C91,$M$8:$M$207,"да",$N$8:$N$207,"&lt;"&amp;Q91,$Q$8:$Q$207,"&gt;"&amp;N91)-1)</f>
      </c>
      <c r="S91" s="15">
        <f>IF(OR(R91="",R91=0),"",MAXIFS($Q$8:$Q$207,$C$8:$C$207,C91,$M$8:$M$207,"да",$N$8:$N$207,"&lt;"&amp;N91,$Q$8:$Q$207,"&gt;"&amp;N91))</f>
      </c>
      <c r="T91" s="15">
        <f>IF(OR(R91="",R91=0),"",MINIFS($N$8:$N$207,$C$8:$C$207,C91,$M$8:$M$207,"да",$N$8:$N$207,"&gt;"&amp;N91,$N$8:$N$207,"&lt;"&amp;Q91))</f>
      </c>
      <c r="U91" s="15">
        <f>IF(OR(B91="",M91="нет"),"",IF(LEFT(L91,2)="ок","","да"))</f>
      </c>
    </row>
    <row r="92" spans="1:21" x14ac:dyDescent="0.25">
      <c r="A92" s="11"/>
      <c r="B92" s="12"/>
      <c r="C92" s="12"/>
      <c r="D92" s="12"/>
      <c r="E92" s="13"/>
      <c r="F92" s="13"/>
      <c r="G92" s="11"/>
      <c r="H92" s="12"/>
      <c r="I92" s="12"/>
      <c r="J92" s="12"/>
      <c r="K92" s="14">
        <f>IF(C92="","",IF(COUNTIF('Столы'!$A5:$A54,C92)=0,"нет в справочнике",IF(COUNTIFS('Столы'!$A5:$A54,C92,'Столы'!$B5:$B54,"&gt;0")=0,"не указано",VLOOKUP(C92,'Столы'!$A5:$B54,2,0))))</f>
      </c>
      <c r="L92" s="14">
        <f>IF(B92="","",IF(M92="нет","не занимает стол — статус «"&amp;I92&amp;"»",IF(OR(A92="",C92="",D92="",E92="",F92=""),"нужно уточнить: дата, стол, гости, начало и окончание",IF(OR(K92="нет в справочнике",K92="не указано"),"нужно уточнить вместимость стола "&amp;C92,IF(O92&lt;=N92,"окончание не позже начала — проверьте время или впишите дату окончания",IF(P92="","нужно уточнить резерв между посадками",IF(AND(D92&lt;=K92,R92=0),"ок: мест хватает, пересечений нет",TRIM(IF(D92&gt;K92,"гостей "&amp;D92&amp;" при "&amp;K92&amp;" местах — нужен другой стол. ","")&amp;IF(R92&gt;0,IF(AND(ISNUMBER(S92),S92&gt;N92),"пересечение "&amp;(MIN(S92,Q92)-N92)&amp;" мин: стол занят другой бронью до "&amp;INT(MOD(S92,1440)/60)&amp;":"&amp;TEXT(MOD(S92,60),"00")&amp;" (с резервом) — свободен не раньше этого времени",IF(AND(ISNUMBER(T92),T92&gt;0),"пересечение "&amp;(Q92-T92)&amp;" мин: следующая бронь с "&amp;INT(MOD(T92,1440)/60)&amp;":"&amp;TEXT(MOD(T92,60),"00")&amp;", а стол освободится (с резервом) в "&amp;INT(MOD(Q92,1440)/60)&amp;":"&amp;TEXT(MOD(Q92,60),"00"),"пересечение с другой бронью этого стола в то же время")),"")))))))))</f>
      </c>
      <c r="M92" s="15">
        <f>IF(B92="","",IF(OR(I92="отменена",I92="не пришли"),"нет","да"))</f>
      </c>
      <c r="N92" s="15">
        <f>IF(OR(A92="",E92=""),"",ROUND((A92+E92)*1440,0))</f>
      </c>
      <c r="O92" s="15">
        <f>IF(OR(A92="",F92=""),"",ROUND((IF(G92="",A92,G92)+F92)*1440,0))</f>
      </c>
      <c r="P92" s="15">
        <f>IF(H92&lt;&gt;"",H92,IF($D$3&lt;&gt;"",$D$3,""))</f>
      </c>
      <c r="Q92" s="15">
        <f>IF(OR(O92="",P92=""),"",O92+P92)</f>
      </c>
      <c r="R92" s="15">
        <f>IF(OR(M92&lt;&gt;"да",C92="",N92="",Q92="",O92&lt;=N92),"",COUNTIFS($C$8:$C$207,C92,$M$8:$M$207,"да",$N$8:$N$207,"&lt;"&amp;Q92,$Q$8:$Q$207,"&gt;"&amp;N92)-1)</f>
      </c>
      <c r="S92" s="15">
        <f>IF(OR(R92="",R92=0),"",MAXIFS($Q$8:$Q$207,$C$8:$C$207,C92,$M$8:$M$207,"да",$N$8:$N$207,"&lt;"&amp;N92,$Q$8:$Q$207,"&gt;"&amp;N92))</f>
      </c>
      <c r="T92" s="15">
        <f>IF(OR(R92="",R92=0),"",MINIFS($N$8:$N$207,$C$8:$C$207,C92,$M$8:$M$207,"да",$N$8:$N$207,"&gt;"&amp;N92,$N$8:$N$207,"&lt;"&amp;Q92))</f>
      </c>
      <c r="U92" s="15">
        <f>IF(OR(B92="",M92="нет"),"",IF(LEFT(L92,2)="ок","","да"))</f>
      </c>
    </row>
    <row r="93" spans="1:21" x14ac:dyDescent="0.25">
      <c r="A93" s="11"/>
      <c r="B93" s="12"/>
      <c r="C93" s="12"/>
      <c r="D93" s="12"/>
      <c r="E93" s="13"/>
      <c r="F93" s="13"/>
      <c r="G93" s="11"/>
      <c r="H93" s="12"/>
      <c r="I93" s="12"/>
      <c r="J93" s="12"/>
      <c r="K93" s="14">
        <f>IF(C93="","",IF(COUNTIF('Столы'!$A5:$A54,C93)=0,"нет в справочнике",IF(COUNTIFS('Столы'!$A5:$A54,C93,'Столы'!$B5:$B54,"&gt;0")=0,"не указано",VLOOKUP(C93,'Столы'!$A5:$B54,2,0))))</f>
      </c>
      <c r="L93" s="14">
        <f>IF(B93="","",IF(M93="нет","не занимает стол — статус «"&amp;I93&amp;"»",IF(OR(A93="",C93="",D93="",E93="",F93=""),"нужно уточнить: дата, стол, гости, начало и окончание",IF(OR(K93="нет в справочнике",K93="не указано"),"нужно уточнить вместимость стола "&amp;C93,IF(O93&lt;=N93,"окончание не позже начала — проверьте время или впишите дату окончания",IF(P93="","нужно уточнить резерв между посадками",IF(AND(D93&lt;=K93,R93=0),"ок: мест хватает, пересечений нет",TRIM(IF(D93&gt;K93,"гостей "&amp;D93&amp;" при "&amp;K93&amp;" местах — нужен другой стол. ","")&amp;IF(R93&gt;0,IF(AND(ISNUMBER(S93),S93&gt;N93),"пересечение "&amp;(MIN(S93,Q93)-N93)&amp;" мин: стол занят другой бронью до "&amp;INT(MOD(S93,1440)/60)&amp;":"&amp;TEXT(MOD(S93,60),"00")&amp;" (с резервом) — свободен не раньше этого времени",IF(AND(ISNUMBER(T93),T93&gt;0),"пересечение "&amp;(Q93-T93)&amp;" мин: следующая бронь с "&amp;INT(MOD(T93,1440)/60)&amp;":"&amp;TEXT(MOD(T93,60),"00")&amp;", а стол освободится (с резервом) в "&amp;INT(MOD(Q93,1440)/60)&amp;":"&amp;TEXT(MOD(Q93,60),"00"),"пересечение с другой бронью этого стола в то же время")),"")))))))))</f>
      </c>
      <c r="M93" s="15">
        <f>IF(B93="","",IF(OR(I93="отменена",I93="не пришли"),"нет","да"))</f>
      </c>
      <c r="N93" s="15">
        <f>IF(OR(A93="",E93=""),"",ROUND((A93+E93)*1440,0))</f>
      </c>
      <c r="O93" s="15">
        <f>IF(OR(A93="",F93=""),"",ROUND((IF(G93="",A93,G93)+F93)*1440,0))</f>
      </c>
      <c r="P93" s="15">
        <f>IF(H93&lt;&gt;"",H93,IF($D$3&lt;&gt;"",$D$3,""))</f>
      </c>
      <c r="Q93" s="15">
        <f>IF(OR(O93="",P93=""),"",O93+P93)</f>
      </c>
      <c r="R93" s="15">
        <f>IF(OR(M93&lt;&gt;"да",C93="",N93="",Q93="",O93&lt;=N93),"",COUNTIFS($C$8:$C$207,C93,$M$8:$M$207,"да",$N$8:$N$207,"&lt;"&amp;Q93,$Q$8:$Q$207,"&gt;"&amp;N93)-1)</f>
      </c>
      <c r="S93" s="15">
        <f>IF(OR(R93="",R93=0),"",MAXIFS($Q$8:$Q$207,$C$8:$C$207,C93,$M$8:$M$207,"да",$N$8:$N$207,"&lt;"&amp;N93,$Q$8:$Q$207,"&gt;"&amp;N93))</f>
      </c>
      <c r="T93" s="15">
        <f>IF(OR(R93="",R93=0),"",MINIFS($N$8:$N$207,$C$8:$C$207,C93,$M$8:$M$207,"да",$N$8:$N$207,"&gt;"&amp;N93,$N$8:$N$207,"&lt;"&amp;Q93))</f>
      </c>
      <c r="U93" s="15">
        <f>IF(OR(B93="",M93="нет"),"",IF(LEFT(L93,2)="ок","","да"))</f>
      </c>
    </row>
    <row r="94" spans="1:21" x14ac:dyDescent="0.25">
      <c r="A94" s="11"/>
      <c r="B94" s="12"/>
      <c r="C94" s="12"/>
      <c r="D94" s="12"/>
      <c r="E94" s="13"/>
      <c r="F94" s="13"/>
      <c r="G94" s="11"/>
      <c r="H94" s="12"/>
      <c r="I94" s="12"/>
      <c r="J94" s="12"/>
      <c r="K94" s="14">
        <f>IF(C94="","",IF(COUNTIF('Столы'!$A5:$A54,C94)=0,"нет в справочнике",IF(COUNTIFS('Столы'!$A5:$A54,C94,'Столы'!$B5:$B54,"&gt;0")=0,"не указано",VLOOKUP(C94,'Столы'!$A5:$B54,2,0))))</f>
      </c>
      <c r="L94" s="14">
        <f>IF(B94="","",IF(M94="нет","не занимает стол — статус «"&amp;I94&amp;"»",IF(OR(A94="",C94="",D94="",E94="",F94=""),"нужно уточнить: дата, стол, гости, начало и окончание",IF(OR(K94="нет в справочнике",K94="не указано"),"нужно уточнить вместимость стола "&amp;C94,IF(O94&lt;=N94,"окончание не позже начала — проверьте время или впишите дату окончания",IF(P94="","нужно уточнить резерв между посадками",IF(AND(D94&lt;=K94,R94=0),"ок: мест хватает, пересечений нет",TRIM(IF(D94&gt;K94,"гостей "&amp;D94&amp;" при "&amp;K94&amp;" местах — нужен другой стол. ","")&amp;IF(R94&gt;0,IF(AND(ISNUMBER(S94),S94&gt;N94),"пересечение "&amp;(MIN(S94,Q94)-N94)&amp;" мин: стол занят другой бронью до "&amp;INT(MOD(S94,1440)/60)&amp;":"&amp;TEXT(MOD(S94,60),"00")&amp;" (с резервом) — свободен не раньше этого времени",IF(AND(ISNUMBER(T94),T94&gt;0),"пересечение "&amp;(Q94-T94)&amp;" мин: следующая бронь с "&amp;INT(MOD(T94,1440)/60)&amp;":"&amp;TEXT(MOD(T94,60),"00")&amp;", а стол освободится (с резервом) в "&amp;INT(MOD(Q94,1440)/60)&amp;":"&amp;TEXT(MOD(Q94,60),"00"),"пересечение с другой бронью этого стола в то же время")),"")))))))))</f>
      </c>
      <c r="M94" s="15">
        <f>IF(B94="","",IF(OR(I94="отменена",I94="не пришли"),"нет","да"))</f>
      </c>
      <c r="N94" s="15">
        <f>IF(OR(A94="",E94=""),"",ROUND((A94+E94)*1440,0))</f>
      </c>
      <c r="O94" s="15">
        <f>IF(OR(A94="",F94=""),"",ROUND((IF(G94="",A94,G94)+F94)*1440,0))</f>
      </c>
      <c r="P94" s="15">
        <f>IF(H94&lt;&gt;"",H94,IF($D$3&lt;&gt;"",$D$3,""))</f>
      </c>
      <c r="Q94" s="15">
        <f>IF(OR(O94="",P94=""),"",O94+P94)</f>
      </c>
      <c r="R94" s="15">
        <f>IF(OR(M94&lt;&gt;"да",C94="",N94="",Q94="",O94&lt;=N94),"",COUNTIFS($C$8:$C$207,C94,$M$8:$M$207,"да",$N$8:$N$207,"&lt;"&amp;Q94,$Q$8:$Q$207,"&gt;"&amp;N94)-1)</f>
      </c>
      <c r="S94" s="15">
        <f>IF(OR(R94="",R94=0),"",MAXIFS($Q$8:$Q$207,$C$8:$C$207,C94,$M$8:$M$207,"да",$N$8:$N$207,"&lt;"&amp;N94,$Q$8:$Q$207,"&gt;"&amp;N94))</f>
      </c>
      <c r="T94" s="15">
        <f>IF(OR(R94="",R94=0),"",MINIFS($N$8:$N$207,$C$8:$C$207,C94,$M$8:$M$207,"да",$N$8:$N$207,"&gt;"&amp;N94,$N$8:$N$207,"&lt;"&amp;Q94))</f>
      </c>
      <c r="U94" s="15">
        <f>IF(OR(B94="",M94="нет"),"",IF(LEFT(L94,2)="ок","","да"))</f>
      </c>
    </row>
    <row r="95" spans="1:21" x14ac:dyDescent="0.25">
      <c r="A95" s="11"/>
      <c r="B95" s="12"/>
      <c r="C95" s="12"/>
      <c r="D95" s="12"/>
      <c r="E95" s="13"/>
      <c r="F95" s="13"/>
      <c r="G95" s="11"/>
      <c r="H95" s="12"/>
      <c r="I95" s="12"/>
      <c r="J95" s="12"/>
      <c r="K95" s="14">
        <f>IF(C95="","",IF(COUNTIF('Столы'!$A5:$A54,C95)=0,"нет в справочнике",IF(COUNTIFS('Столы'!$A5:$A54,C95,'Столы'!$B5:$B54,"&gt;0")=0,"не указано",VLOOKUP(C95,'Столы'!$A5:$B54,2,0))))</f>
      </c>
      <c r="L95" s="14">
        <f>IF(B95="","",IF(M95="нет","не занимает стол — статус «"&amp;I95&amp;"»",IF(OR(A95="",C95="",D95="",E95="",F95=""),"нужно уточнить: дата, стол, гости, начало и окончание",IF(OR(K95="нет в справочнике",K95="не указано"),"нужно уточнить вместимость стола "&amp;C95,IF(O95&lt;=N95,"окончание не позже начала — проверьте время или впишите дату окончания",IF(P95="","нужно уточнить резерв между посадками",IF(AND(D95&lt;=K95,R95=0),"ок: мест хватает, пересечений нет",TRIM(IF(D95&gt;K95,"гостей "&amp;D95&amp;" при "&amp;K95&amp;" местах — нужен другой стол. ","")&amp;IF(R95&gt;0,IF(AND(ISNUMBER(S95),S95&gt;N95),"пересечение "&amp;(MIN(S95,Q95)-N95)&amp;" мин: стол занят другой бронью до "&amp;INT(MOD(S95,1440)/60)&amp;":"&amp;TEXT(MOD(S95,60),"00")&amp;" (с резервом) — свободен не раньше этого времени",IF(AND(ISNUMBER(T95),T95&gt;0),"пересечение "&amp;(Q95-T95)&amp;" мин: следующая бронь с "&amp;INT(MOD(T95,1440)/60)&amp;":"&amp;TEXT(MOD(T95,60),"00")&amp;", а стол освободится (с резервом) в "&amp;INT(MOD(Q95,1440)/60)&amp;":"&amp;TEXT(MOD(Q95,60),"00"),"пересечение с другой бронью этого стола в то же время")),"")))))))))</f>
      </c>
      <c r="M95" s="15">
        <f>IF(B95="","",IF(OR(I95="отменена",I95="не пришли"),"нет","да"))</f>
      </c>
      <c r="N95" s="15">
        <f>IF(OR(A95="",E95=""),"",ROUND((A95+E95)*1440,0))</f>
      </c>
      <c r="O95" s="15">
        <f>IF(OR(A95="",F95=""),"",ROUND((IF(G95="",A95,G95)+F95)*1440,0))</f>
      </c>
      <c r="P95" s="15">
        <f>IF(H95&lt;&gt;"",H95,IF($D$3&lt;&gt;"",$D$3,""))</f>
      </c>
      <c r="Q95" s="15">
        <f>IF(OR(O95="",P95=""),"",O95+P95)</f>
      </c>
      <c r="R95" s="15">
        <f>IF(OR(M95&lt;&gt;"да",C95="",N95="",Q95="",O95&lt;=N95),"",COUNTIFS($C$8:$C$207,C95,$M$8:$M$207,"да",$N$8:$N$207,"&lt;"&amp;Q95,$Q$8:$Q$207,"&gt;"&amp;N95)-1)</f>
      </c>
      <c r="S95" s="15">
        <f>IF(OR(R95="",R95=0),"",MAXIFS($Q$8:$Q$207,$C$8:$C$207,C95,$M$8:$M$207,"да",$N$8:$N$207,"&lt;"&amp;N95,$Q$8:$Q$207,"&gt;"&amp;N95))</f>
      </c>
      <c r="T95" s="15">
        <f>IF(OR(R95="",R95=0),"",MINIFS($N$8:$N$207,$C$8:$C$207,C95,$M$8:$M$207,"да",$N$8:$N$207,"&gt;"&amp;N95,$N$8:$N$207,"&lt;"&amp;Q95))</f>
      </c>
      <c r="U95" s="15">
        <f>IF(OR(B95="",M95="нет"),"",IF(LEFT(L95,2)="ок","","да"))</f>
      </c>
    </row>
    <row r="96" spans="1:21" x14ac:dyDescent="0.25">
      <c r="A96" s="11"/>
      <c r="B96" s="12"/>
      <c r="C96" s="12"/>
      <c r="D96" s="12"/>
      <c r="E96" s="13"/>
      <c r="F96" s="13"/>
      <c r="G96" s="11"/>
      <c r="H96" s="12"/>
      <c r="I96" s="12"/>
      <c r="J96" s="12"/>
      <c r="K96" s="14">
        <f>IF(C96="","",IF(COUNTIF('Столы'!$A5:$A54,C96)=0,"нет в справочнике",IF(COUNTIFS('Столы'!$A5:$A54,C96,'Столы'!$B5:$B54,"&gt;0")=0,"не указано",VLOOKUP(C96,'Столы'!$A5:$B54,2,0))))</f>
      </c>
      <c r="L96" s="14">
        <f>IF(B96="","",IF(M96="нет","не занимает стол — статус «"&amp;I96&amp;"»",IF(OR(A96="",C96="",D96="",E96="",F96=""),"нужно уточнить: дата, стол, гости, начало и окончание",IF(OR(K96="нет в справочнике",K96="не указано"),"нужно уточнить вместимость стола "&amp;C96,IF(O96&lt;=N96,"окончание не позже начала — проверьте время или впишите дату окончания",IF(P96="","нужно уточнить резерв между посадками",IF(AND(D96&lt;=K96,R96=0),"ок: мест хватает, пересечений нет",TRIM(IF(D96&gt;K96,"гостей "&amp;D96&amp;" при "&amp;K96&amp;" местах — нужен другой стол. ","")&amp;IF(R96&gt;0,IF(AND(ISNUMBER(S96),S96&gt;N96),"пересечение "&amp;(MIN(S96,Q96)-N96)&amp;" мин: стол занят другой бронью до "&amp;INT(MOD(S96,1440)/60)&amp;":"&amp;TEXT(MOD(S96,60),"00")&amp;" (с резервом) — свободен не раньше этого времени",IF(AND(ISNUMBER(T96),T96&gt;0),"пересечение "&amp;(Q96-T96)&amp;" мин: следующая бронь с "&amp;INT(MOD(T96,1440)/60)&amp;":"&amp;TEXT(MOD(T96,60),"00")&amp;", а стол освободится (с резервом) в "&amp;INT(MOD(Q96,1440)/60)&amp;":"&amp;TEXT(MOD(Q96,60),"00"),"пересечение с другой бронью этого стола в то же время")),"")))))))))</f>
      </c>
      <c r="M96" s="15">
        <f>IF(B96="","",IF(OR(I96="отменена",I96="не пришли"),"нет","да"))</f>
      </c>
      <c r="N96" s="15">
        <f>IF(OR(A96="",E96=""),"",ROUND((A96+E96)*1440,0))</f>
      </c>
      <c r="O96" s="15">
        <f>IF(OR(A96="",F96=""),"",ROUND((IF(G96="",A96,G96)+F96)*1440,0))</f>
      </c>
      <c r="P96" s="15">
        <f>IF(H96&lt;&gt;"",H96,IF($D$3&lt;&gt;"",$D$3,""))</f>
      </c>
      <c r="Q96" s="15">
        <f>IF(OR(O96="",P96=""),"",O96+P96)</f>
      </c>
      <c r="R96" s="15">
        <f>IF(OR(M96&lt;&gt;"да",C96="",N96="",Q96="",O96&lt;=N96),"",COUNTIFS($C$8:$C$207,C96,$M$8:$M$207,"да",$N$8:$N$207,"&lt;"&amp;Q96,$Q$8:$Q$207,"&gt;"&amp;N96)-1)</f>
      </c>
      <c r="S96" s="15">
        <f>IF(OR(R96="",R96=0),"",MAXIFS($Q$8:$Q$207,$C$8:$C$207,C96,$M$8:$M$207,"да",$N$8:$N$207,"&lt;"&amp;N96,$Q$8:$Q$207,"&gt;"&amp;N96))</f>
      </c>
      <c r="T96" s="15">
        <f>IF(OR(R96="",R96=0),"",MINIFS($N$8:$N$207,$C$8:$C$207,C96,$M$8:$M$207,"да",$N$8:$N$207,"&gt;"&amp;N96,$N$8:$N$207,"&lt;"&amp;Q96))</f>
      </c>
      <c r="U96" s="15">
        <f>IF(OR(B96="",M96="нет"),"",IF(LEFT(L96,2)="ок","","да"))</f>
      </c>
    </row>
    <row r="97" spans="1:21" x14ac:dyDescent="0.25">
      <c r="A97" s="11"/>
      <c r="B97" s="12"/>
      <c r="C97" s="12"/>
      <c r="D97" s="12"/>
      <c r="E97" s="13"/>
      <c r="F97" s="13"/>
      <c r="G97" s="11"/>
      <c r="H97" s="12"/>
      <c r="I97" s="12"/>
      <c r="J97" s="12"/>
      <c r="K97" s="14">
        <f>IF(C97="","",IF(COUNTIF('Столы'!$A5:$A54,C97)=0,"нет в справочнике",IF(COUNTIFS('Столы'!$A5:$A54,C97,'Столы'!$B5:$B54,"&gt;0")=0,"не указано",VLOOKUP(C97,'Столы'!$A5:$B54,2,0))))</f>
      </c>
      <c r="L97" s="14">
        <f>IF(B97="","",IF(M97="нет","не занимает стол — статус «"&amp;I97&amp;"»",IF(OR(A97="",C97="",D97="",E97="",F97=""),"нужно уточнить: дата, стол, гости, начало и окончание",IF(OR(K97="нет в справочнике",K97="не указано"),"нужно уточнить вместимость стола "&amp;C97,IF(O97&lt;=N97,"окончание не позже начала — проверьте время или впишите дату окончания",IF(P97="","нужно уточнить резерв между посадками",IF(AND(D97&lt;=K97,R97=0),"ок: мест хватает, пересечений нет",TRIM(IF(D97&gt;K97,"гостей "&amp;D97&amp;" при "&amp;K97&amp;" местах — нужен другой стол. ","")&amp;IF(R97&gt;0,IF(AND(ISNUMBER(S97),S97&gt;N97),"пересечение "&amp;(MIN(S97,Q97)-N97)&amp;" мин: стол занят другой бронью до "&amp;INT(MOD(S97,1440)/60)&amp;":"&amp;TEXT(MOD(S97,60),"00")&amp;" (с резервом) — свободен не раньше этого времени",IF(AND(ISNUMBER(T97),T97&gt;0),"пересечение "&amp;(Q97-T97)&amp;" мин: следующая бронь с "&amp;INT(MOD(T97,1440)/60)&amp;":"&amp;TEXT(MOD(T97,60),"00")&amp;", а стол освободится (с резервом) в "&amp;INT(MOD(Q97,1440)/60)&amp;":"&amp;TEXT(MOD(Q97,60),"00"),"пересечение с другой бронью этого стола в то же время")),"")))))))))</f>
      </c>
      <c r="M97" s="15">
        <f>IF(B97="","",IF(OR(I97="отменена",I97="не пришли"),"нет","да"))</f>
      </c>
      <c r="N97" s="15">
        <f>IF(OR(A97="",E97=""),"",ROUND((A97+E97)*1440,0))</f>
      </c>
      <c r="O97" s="15">
        <f>IF(OR(A97="",F97=""),"",ROUND((IF(G97="",A97,G97)+F97)*1440,0))</f>
      </c>
      <c r="P97" s="15">
        <f>IF(H97&lt;&gt;"",H97,IF($D$3&lt;&gt;"",$D$3,""))</f>
      </c>
      <c r="Q97" s="15">
        <f>IF(OR(O97="",P97=""),"",O97+P97)</f>
      </c>
      <c r="R97" s="15">
        <f>IF(OR(M97&lt;&gt;"да",C97="",N97="",Q97="",O97&lt;=N97),"",COUNTIFS($C$8:$C$207,C97,$M$8:$M$207,"да",$N$8:$N$207,"&lt;"&amp;Q97,$Q$8:$Q$207,"&gt;"&amp;N97)-1)</f>
      </c>
      <c r="S97" s="15">
        <f>IF(OR(R97="",R97=0),"",MAXIFS($Q$8:$Q$207,$C$8:$C$207,C97,$M$8:$M$207,"да",$N$8:$N$207,"&lt;"&amp;N97,$Q$8:$Q$207,"&gt;"&amp;N97))</f>
      </c>
      <c r="T97" s="15">
        <f>IF(OR(R97="",R97=0),"",MINIFS($N$8:$N$207,$C$8:$C$207,C97,$M$8:$M$207,"да",$N$8:$N$207,"&gt;"&amp;N97,$N$8:$N$207,"&lt;"&amp;Q97))</f>
      </c>
      <c r="U97" s="15">
        <f>IF(OR(B97="",M97="нет"),"",IF(LEFT(L97,2)="ок","","да"))</f>
      </c>
    </row>
    <row r="98" spans="1:21" x14ac:dyDescent="0.25">
      <c r="A98" s="11"/>
      <c r="B98" s="12"/>
      <c r="C98" s="12"/>
      <c r="D98" s="12"/>
      <c r="E98" s="13"/>
      <c r="F98" s="13"/>
      <c r="G98" s="11"/>
      <c r="H98" s="12"/>
      <c r="I98" s="12"/>
      <c r="J98" s="12"/>
      <c r="K98" s="14">
        <f>IF(C98="","",IF(COUNTIF('Столы'!$A5:$A54,C98)=0,"нет в справочнике",IF(COUNTIFS('Столы'!$A5:$A54,C98,'Столы'!$B5:$B54,"&gt;0")=0,"не указано",VLOOKUP(C98,'Столы'!$A5:$B54,2,0))))</f>
      </c>
      <c r="L98" s="14">
        <f>IF(B98="","",IF(M98="нет","не занимает стол — статус «"&amp;I98&amp;"»",IF(OR(A98="",C98="",D98="",E98="",F98=""),"нужно уточнить: дата, стол, гости, начало и окончание",IF(OR(K98="нет в справочнике",K98="не указано"),"нужно уточнить вместимость стола "&amp;C98,IF(O98&lt;=N98,"окончание не позже начала — проверьте время или впишите дату окончания",IF(P98="","нужно уточнить резерв между посадками",IF(AND(D98&lt;=K98,R98=0),"ок: мест хватает, пересечений нет",TRIM(IF(D98&gt;K98,"гостей "&amp;D98&amp;" при "&amp;K98&amp;" местах — нужен другой стол. ","")&amp;IF(R98&gt;0,IF(AND(ISNUMBER(S98),S98&gt;N98),"пересечение "&amp;(MIN(S98,Q98)-N98)&amp;" мин: стол занят другой бронью до "&amp;INT(MOD(S98,1440)/60)&amp;":"&amp;TEXT(MOD(S98,60),"00")&amp;" (с резервом) — свободен не раньше этого времени",IF(AND(ISNUMBER(T98),T98&gt;0),"пересечение "&amp;(Q98-T98)&amp;" мин: следующая бронь с "&amp;INT(MOD(T98,1440)/60)&amp;":"&amp;TEXT(MOD(T98,60),"00")&amp;", а стол освободится (с резервом) в "&amp;INT(MOD(Q98,1440)/60)&amp;":"&amp;TEXT(MOD(Q98,60),"00"),"пересечение с другой бронью этого стола в то же время")),"")))))))))</f>
      </c>
      <c r="M98" s="15">
        <f>IF(B98="","",IF(OR(I98="отменена",I98="не пришли"),"нет","да"))</f>
      </c>
      <c r="N98" s="15">
        <f>IF(OR(A98="",E98=""),"",ROUND((A98+E98)*1440,0))</f>
      </c>
      <c r="O98" s="15">
        <f>IF(OR(A98="",F98=""),"",ROUND((IF(G98="",A98,G98)+F98)*1440,0))</f>
      </c>
      <c r="P98" s="15">
        <f>IF(H98&lt;&gt;"",H98,IF($D$3&lt;&gt;"",$D$3,""))</f>
      </c>
      <c r="Q98" s="15">
        <f>IF(OR(O98="",P98=""),"",O98+P98)</f>
      </c>
      <c r="R98" s="15">
        <f>IF(OR(M98&lt;&gt;"да",C98="",N98="",Q98="",O98&lt;=N98),"",COUNTIFS($C$8:$C$207,C98,$M$8:$M$207,"да",$N$8:$N$207,"&lt;"&amp;Q98,$Q$8:$Q$207,"&gt;"&amp;N98)-1)</f>
      </c>
      <c r="S98" s="15">
        <f>IF(OR(R98="",R98=0),"",MAXIFS($Q$8:$Q$207,$C$8:$C$207,C98,$M$8:$M$207,"да",$N$8:$N$207,"&lt;"&amp;N98,$Q$8:$Q$207,"&gt;"&amp;N98))</f>
      </c>
      <c r="T98" s="15">
        <f>IF(OR(R98="",R98=0),"",MINIFS($N$8:$N$207,$C$8:$C$207,C98,$M$8:$M$207,"да",$N$8:$N$207,"&gt;"&amp;N98,$N$8:$N$207,"&lt;"&amp;Q98))</f>
      </c>
      <c r="U98" s="15">
        <f>IF(OR(B98="",M98="нет"),"",IF(LEFT(L98,2)="ок","","да"))</f>
      </c>
    </row>
    <row r="99" spans="1:21" x14ac:dyDescent="0.25">
      <c r="A99" s="11"/>
      <c r="B99" s="12"/>
      <c r="C99" s="12"/>
      <c r="D99" s="12"/>
      <c r="E99" s="13"/>
      <c r="F99" s="13"/>
      <c r="G99" s="11"/>
      <c r="H99" s="12"/>
      <c r="I99" s="12"/>
      <c r="J99" s="12"/>
      <c r="K99" s="14">
        <f>IF(C99="","",IF(COUNTIF('Столы'!$A5:$A54,C99)=0,"нет в справочнике",IF(COUNTIFS('Столы'!$A5:$A54,C99,'Столы'!$B5:$B54,"&gt;0")=0,"не указано",VLOOKUP(C99,'Столы'!$A5:$B54,2,0))))</f>
      </c>
      <c r="L99" s="14">
        <f>IF(B99="","",IF(M99="нет","не занимает стол — статус «"&amp;I99&amp;"»",IF(OR(A99="",C99="",D99="",E99="",F99=""),"нужно уточнить: дата, стол, гости, начало и окончание",IF(OR(K99="нет в справочнике",K99="не указано"),"нужно уточнить вместимость стола "&amp;C99,IF(O99&lt;=N99,"окончание не позже начала — проверьте время или впишите дату окончания",IF(P99="","нужно уточнить резерв между посадками",IF(AND(D99&lt;=K99,R99=0),"ок: мест хватает, пересечений нет",TRIM(IF(D99&gt;K99,"гостей "&amp;D99&amp;" при "&amp;K99&amp;" местах — нужен другой стол. ","")&amp;IF(R99&gt;0,IF(AND(ISNUMBER(S99),S99&gt;N99),"пересечение "&amp;(MIN(S99,Q99)-N99)&amp;" мин: стол занят другой бронью до "&amp;INT(MOD(S99,1440)/60)&amp;":"&amp;TEXT(MOD(S99,60),"00")&amp;" (с резервом) — свободен не раньше этого времени",IF(AND(ISNUMBER(T99),T99&gt;0),"пересечение "&amp;(Q99-T99)&amp;" мин: следующая бронь с "&amp;INT(MOD(T99,1440)/60)&amp;":"&amp;TEXT(MOD(T99,60),"00")&amp;", а стол освободится (с резервом) в "&amp;INT(MOD(Q99,1440)/60)&amp;":"&amp;TEXT(MOD(Q99,60),"00"),"пересечение с другой бронью этого стола в то же время")),"")))))))))</f>
      </c>
      <c r="M99" s="15">
        <f>IF(B99="","",IF(OR(I99="отменена",I99="не пришли"),"нет","да"))</f>
      </c>
      <c r="N99" s="15">
        <f>IF(OR(A99="",E99=""),"",ROUND((A99+E99)*1440,0))</f>
      </c>
      <c r="O99" s="15">
        <f>IF(OR(A99="",F99=""),"",ROUND((IF(G99="",A99,G99)+F99)*1440,0))</f>
      </c>
      <c r="P99" s="15">
        <f>IF(H99&lt;&gt;"",H99,IF($D$3&lt;&gt;"",$D$3,""))</f>
      </c>
      <c r="Q99" s="15">
        <f>IF(OR(O99="",P99=""),"",O99+P99)</f>
      </c>
      <c r="R99" s="15">
        <f>IF(OR(M99&lt;&gt;"да",C99="",N99="",Q99="",O99&lt;=N99),"",COUNTIFS($C$8:$C$207,C99,$M$8:$M$207,"да",$N$8:$N$207,"&lt;"&amp;Q99,$Q$8:$Q$207,"&gt;"&amp;N99)-1)</f>
      </c>
      <c r="S99" s="15">
        <f>IF(OR(R99="",R99=0),"",MAXIFS($Q$8:$Q$207,$C$8:$C$207,C99,$M$8:$M$207,"да",$N$8:$N$207,"&lt;"&amp;N99,$Q$8:$Q$207,"&gt;"&amp;N99))</f>
      </c>
      <c r="T99" s="15">
        <f>IF(OR(R99="",R99=0),"",MINIFS($N$8:$N$207,$C$8:$C$207,C99,$M$8:$M$207,"да",$N$8:$N$207,"&gt;"&amp;N99,$N$8:$N$207,"&lt;"&amp;Q99))</f>
      </c>
      <c r="U99" s="15">
        <f>IF(OR(B99="",M99="нет"),"",IF(LEFT(L99,2)="ок","","да"))</f>
      </c>
    </row>
    <row r="100" spans="1:21" x14ac:dyDescent="0.25">
      <c r="A100" s="11"/>
      <c r="B100" s="12"/>
      <c r="C100" s="12"/>
      <c r="D100" s="12"/>
      <c r="E100" s="13"/>
      <c r="F100" s="13"/>
      <c r="G100" s="11"/>
      <c r="H100" s="12"/>
      <c r="I100" s="12"/>
      <c r="J100" s="12"/>
      <c r="K100" s="14">
        <f>IF(C100="","",IF(COUNTIF('Столы'!$A5:$A54,C100)=0,"нет в справочнике",IF(COUNTIFS('Столы'!$A5:$A54,C100,'Столы'!$B5:$B54,"&gt;0")=0,"не указано",VLOOKUP(C100,'Столы'!$A5:$B54,2,0))))</f>
      </c>
      <c r="L100" s="14">
        <f>IF(B100="","",IF(M100="нет","не занимает стол — статус «"&amp;I100&amp;"»",IF(OR(A100="",C100="",D100="",E100="",F100=""),"нужно уточнить: дата, стол, гости, начало и окончание",IF(OR(K100="нет в справочнике",K100="не указано"),"нужно уточнить вместимость стола "&amp;C100,IF(O100&lt;=N100,"окончание не позже начала — проверьте время или впишите дату окончания",IF(P100="","нужно уточнить резерв между посадками",IF(AND(D100&lt;=K100,R100=0),"ок: мест хватает, пересечений нет",TRIM(IF(D100&gt;K100,"гостей "&amp;D100&amp;" при "&amp;K100&amp;" местах — нужен другой стол. ","")&amp;IF(R100&gt;0,IF(AND(ISNUMBER(S100),S100&gt;N100),"пересечение "&amp;(MIN(S100,Q100)-N100)&amp;" мин: стол занят другой бронью до "&amp;INT(MOD(S100,1440)/60)&amp;":"&amp;TEXT(MOD(S100,60),"00")&amp;" (с резервом) — свободен не раньше этого времени",IF(AND(ISNUMBER(T100),T100&gt;0),"пересечение "&amp;(Q100-T100)&amp;" мин: следующая бронь с "&amp;INT(MOD(T100,1440)/60)&amp;":"&amp;TEXT(MOD(T100,60),"00")&amp;", а стол освободится (с резервом) в "&amp;INT(MOD(Q100,1440)/60)&amp;":"&amp;TEXT(MOD(Q100,60),"00"),"пересечение с другой бронью этого стола в то же время")),"")))))))))</f>
      </c>
      <c r="M100" s="15">
        <f>IF(B100="","",IF(OR(I100="отменена",I100="не пришли"),"нет","да"))</f>
      </c>
      <c r="N100" s="15">
        <f>IF(OR(A100="",E100=""),"",ROUND((A100+E100)*1440,0))</f>
      </c>
      <c r="O100" s="15">
        <f>IF(OR(A100="",F100=""),"",ROUND((IF(G100="",A100,G100)+F100)*1440,0))</f>
      </c>
      <c r="P100" s="15">
        <f>IF(H100&lt;&gt;"",H100,IF($D$3&lt;&gt;"",$D$3,""))</f>
      </c>
      <c r="Q100" s="15">
        <f>IF(OR(O100="",P100=""),"",O100+P100)</f>
      </c>
      <c r="R100" s="15">
        <f>IF(OR(M100&lt;&gt;"да",C100="",N100="",Q100="",O100&lt;=N100),"",COUNTIFS($C$8:$C$207,C100,$M$8:$M$207,"да",$N$8:$N$207,"&lt;"&amp;Q100,$Q$8:$Q$207,"&gt;"&amp;N100)-1)</f>
      </c>
      <c r="S100" s="15">
        <f>IF(OR(R100="",R100=0),"",MAXIFS($Q$8:$Q$207,$C$8:$C$207,C100,$M$8:$M$207,"да",$N$8:$N$207,"&lt;"&amp;N100,$Q$8:$Q$207,"&gt;"&amp;N100))</f>
      </c>
      <c r="T100" s="15">
        <f>IF(OR(R100="",R100=0),"",MINIFS($N$8:$N$207,$C$8:$C$207,C100,$M$8:$M$207,"да",$N$8:$N$207,"&gt;"&amp;N100,$N$8:$N$207,"&lt;"&amp;Q100))</f>
      </c>
      <c r="U100" s="15">
        <f>IF(OR(B100="",M100="нет"),"",IF(LEFT(L100,2)="ок","","да"))</f>
      </c>
    </row>
    <row r="101" spans="1:21" x14ac:dyDescent="0.25">
      <c r="A101" s="11"/>
      <c r="B101" s="12"/>
      <c r="C101" s="12"/>
      <c r="D101" s="12"/>
      <c r="E101" s="13"/>
      <c r="F101" s="13"/>
      <c r="G101" s="11"/>
      <c r="H101" s="12"/>
      <c r="I101" s="12"/>
      <c r="J101" s="12"/>
      <c r="K101" s="14">
        <f>IF(C101="","",IF(COUNTIF('Столы'!$A5:$A54,C101)=0,"нет в справочнике",IF(COUNTIFS('Столы'!$A5:$A54,C101,'Столы'!$B5:$B54,"&gt;0")=0,"не указано",VLOOKUP(C101,'Столы'!$A5:$B54,2,0))))</f>
      </c>
      <c r="L101" s="14">
        <f>IF(B101="","",IF(M101="нет","не занимает стол — статус «"&amp;I101&amp;"»",IF(OR(A101="",C101="",D101="",E101="",F101=""),"нужно уточнить: дата, стол, гости, начало и окончание",IF(OR(K101="нет в справочнике",K101="не указано"),"нужно уточнить вместимость стола "&amp;C101,IF(O101&lt;=N101,"окончание не позже начала — проверьте время или впишите дату окончания",IF(P101="","нужно уточнить резерв между посадками",IF(AND(D101&lt;=K101,R101=0),"ок: мест хватает, пересечений нет",TRIM(IF(D101&gt;K101,"гостей "&amp;D101&amp;" при "&amp;K101&amp;" местах — нужен другой стол. ","")&amp;IF(R101&gt;0,IF(AND(ISNUMBER(S101),S101&gt;N101),"пересечение "&amp;(MIN(S101,Q101)-N101)&amp;" мин: стол занят другой бронью до "&amp;INT(MOD(S101,1440)/60)&amp;":"&amp;TEXT(MOD(S101,60),"00")&amp;" (с резервом) — свободен не раньше этого времени",IF(AND(ISNUMBER(T101),T101&gt;0),"пересечение "&amp;(Q101-T101)&amp;" мин: следующая бронь с "&amp;INT(MOD(T101,1440)/60)&amp;":"&amp;TEXT(MOD(T101,60),"00")&amp;", а стол освободится (с резервом) в "&amp;INT(MOD(Q101,1440)/60)&amp;":"&amp;TEXT(MOD(Q101,60),"00"),"пересечение с другой бронью этого стола в то же время")),"")))))))))</f>
      </c>
      <c r="M101" s="15">
        <f>IF(B101="","",IF(OR(I101="отменена",I101="не пришли"),"нет","да"))</f>
      </c>
      <c r="N101" s="15">
        <f>IF(OR(A101="",E101=""),"",ROUND((A101+E101)*1440,0))</f>
      </c>
      <c r="O101" s="15">
        <f>IF(OR(A101="",F101=""),"",ROUND((IF(G101="",A101,G101)+F101)*1440,0))</f>
      </c>
      <c r="P101" s="15">
        <f>IF(H101&lt;&gt;"",H101,IF($D$3&lt;&gt;"",$D$3,""))</f>
      </c>
      <c r="Q101" s="15">
        <f>IF(OR(O101="",P101=""),"",O101+P101)</f>
      </c>
      <c r="R101" s="15">
        <f>IF(OR(M101&lt;&gt;"да",C101="",N101="",Q101="",O101&lt;=N101),"",COUNTIFS($C$8:$C$207,C101,$M$8:$M$207,"да",$N$8:$N$207,"&lt;"&amp;Q101,$Q$8:$Q$207,"&gt;"&amp;N101)-1)</f>
      </c>
      <c r="S101" s="15">
        <f>IF(OR(R101="",R101=0),"",MAXIFS($Q$8:$Q$207,$C$8:$C$207,C101,$M$8:$M$207,"да",$N$8:$N$207,"&lt;"&amp;N101,$Q$8:$Q$207,"&gt;"&amp;N101))</f>
      </c>
      <c r="T101" s="15">
        <f>IF(OR(R101="",R101=0),"",MINIFS($N$8:$N$207,$C$8:$C$207,C101,$M$8:$M$207,"да",$N$8:$N$207,"&gt;"&amp;N101,$N$8:$N$207,"&lt;"&amp;Q101))</f>
      </c>
      <c r="U101" s="15">
        <f>IF(OR(B101="",M101="нет"),"",IF(LEFT(L101,2)="ок","","да"))</f>
      </c>
    </row>
    <row r="102" spans="1:21" x14ac:dyDescent="0.25">
      <c r="A102" s="11"/>
      <c r="B102" s="12"/>
      <c r="C102" s="12"/>
      <c r="D102" s="12"/>
      <c r="E102" s="13"/>
      <c r="F102" s="13"/>
      <c r="G102" s="11"/>
      <c r="H102" s="12"/>
      <c r="I102" s="12"/>
      <c r="J102" s="12"/>
      <c r="K102" s="14">
        <f>IF(C102="","",IF(COUNTIF('Столы'!$A5:$A54,C102)=0,"нет в справочнике",IF(COUNTIFS('Столы'!$A5:$A54,C102,'Столы'!$B5:$B54,"&gt;0")=0,"не указано",VLOOKUP(C102,'Столы'!$A5:$B54,2,0))))</f>
      </c>
      <c r="L102" s="14">
        <f>IF(B102="","",IF(M102="нет","не занимает стол — статус «"&amp;I102&amp;"»",IF(OR(A102="",C102="",D102="",E102="",F102=""),"нужно уточнить: дата, стол, гости, начало и окончание",IF(OR(K102="нет в справочнике",K102="не указано"),"нужно уточнить вместимость стола "&amp;C102,IF(O102&lt;=N102,"окончание не позже начала — проверьте время или впишите дату окончания",IF(P102="","нужно уточнить резерв между посадками",IF(AND(D102&lt;=K102,R102=0),"ок: мест хватает, пересечений нет",TRIM(IF(D102&gt;K102,"гостей "&amp;D102&amp;" при "&amp;K102&amp;" местах — нужен другой стол. ","")&amp;IF(R102&gt;0,IF(AND(ISNUMBER(S102),S102&gt;N102),"пересечение "&amp;(MIN(S102,Q102)-N102)&amp;" мин: стол занят другой бронью до "&amp;INT(MOD(S102,1440)/60)&amp;":"&amp;TEXT(MOD(S102,60),"00")&amp;" (с резервом) — свободен не раньше этого времени",IF(AND(ISNUMBER(T102),T102&gt;0),"пересечение "&amp;(Q102-T102)&amp;" мин: следующая бронь с "&amp;INT(MOD(T102,1440)/60)&amp;":"&amp;TEXT(MOD(T102,60),"00")&amp;", а стол освободится (с резервом) в "&amp;INT(MOD(Q102,1440)/60)&amp;":"&amp;TEXT(MOD(Q102,60),"00"),"пересечение с другой бронью этого стола в то же время")),"")))))))))</f>
      </c>
      <c r="M102" s="15">
        <f>IF(B102="","",IF(OR(I102="отменена",I102="не пришли"),"нет","да"))</f>
      </c>
      <c r="N102" s="15">
        <f>IF(OR(A102="",E102=""),"",ROUND((A102+E102)*1440,0))</f>
      </c>
      <c r="O102" s="15">
        <f>IF(OR(A102="",F102=""),"",ROUND((IF(G102="",A102,G102)+F102)*1440,0))</f>
      </c>
      <c r="P102" s="15">
        <f>IF(H102&lt;&gt;"",H102,IF($D$3&lt;&gt;"",$D$3,""))</f>
      </c>
      <c r="Q102" s="15">
        <f>IF(OR(O102="",P102=""),"",O102+P102)</f>
      </c>
      <c r="R102" s="15">
        <f>IF(OR(M102&lt;&gt;"да",C102="",N102="",Q102="",O102&lt;=N102),"",COUNTIFS($C$8:$C$207,C102,$M$8:$M$207,"да",$N$8:$N$207,"&lt;"&amp;Q102,$Q$8:$Q$207,"&gt;"&amp;N102)-1)</f>
      </c>
      <c r="S102" s="15">
        <f>IF(OR(R102="",R102=0),"",MAXIFS($Q$8:$Q$207,$C$8:$C$207,C102,$M$8:$M$207,"да",$N$8:$N$207,"&lt;"&amp;N102,$Q$8:$Q$207,"&gt;"&amp;N102))</f>
      </c>
      <c r="T102" s="15">
        <f>IF(OR(R102="",R102=0),"",MINIFS($N$8:$N$207,$C$8:$C$207,C102,$M$8:$M$207,"да",$N$8:$N$207,"&gt;"&amp;N102,$N$8:$N$207,"&lt;"&amp;Q102))</f>
      </c>
      <c r="U102" s="15">
        <f>IF(OR(B102="",M102="нет"),"",IF(LEFT(L102,2)="ок","","да"))</f>
      </c>
    </row>
    <row r="103" spans="1:21" x14ac:dyDescent="0.25">
      <c r="A103" s="11"/>
      <c r="B103" s="12"/>
      <c r="C103" s="12"/>
      <c r="D103" s="12"/>
      <c r="E103" s="13"/>
      <c r="F103" s="13"/>
      <c r="G103" s="11"/>
      <c r="H103" s="12"/>
      <c r="I103" s="12"/>
      <c r="J103" s="12"/>
      <c r="K103" s="14">
        <f>IF(C103="","",IF(COUNTIF('Столы'!$A5:$A54,C103)=0,"нет в справочнике",IF(COUNTIFS('Столы'!$A5:$A54,C103,'Столы'!$B5:$B54,"&gt;0")=0,"не указано",VLOOKUP(C103,'Столы'!$A5:$B54,2,0))))</f>
      </c>
      <c r="L103" s="14">
        <f>IF(B103="","",IF(M103="нет","не занимает стол — статус «"&amp;I103&amp;"»",IF(OR(A103="",C103="",D103="",E103="",F103=""),"нужно уточнить: дата, стол, гости, начало и окончание",IF(OR(K103="нет в справочнике",K103="не указано"),"нужно уточнить вместимость стола "&amp;C103,IF(O103&lt;=N103,"окончание не позже начала — проверьте время или впишите дату окончания",IF(P103="","нужно уточнить резерв между посадками",IF(AND(D103&lt;=K103,R103=0),"ок: мест хватает, пересечений нет",TRIM(IF(D103&gt;K103,"гостей "&amp;D103&amp;" при "&amp;K103&amp;" местах — нужен другой стол. ","")&amp;IF(R103&gt;0,IF(AND(ISNUMBER(S103),S103&gt;N103),"пересечение "&amp;(MIN(S103,Q103)-N103)&amp;" мин: стол занят другой бронью до "&amp;INT(MOD(S103,1440)/60)&amp;":"&amp;TEXT(MOD(S103,60),"00")&amp;" (с резервом) — свободен не раньше этого времени",IF(AND(ISNUMBER(T103),T103&gt;0),"пересечение "&amp;(Q103-T103)&amp;" мин: следующая бронь с "&amp;INT(MOD(T103,1440)/60)&amp;":"&amp;TEXT(MOD(T103,60),"00")&amp;", а стол освободится (с резервом) в "&amp;INT(MOD(Q103,1440)/60)&amp;":"&amp;TEXT(MOD(Q103,60),"00"),"пересечение с другой бронью этого стола в то же время")),"")))))))))</f>
      </c>
      <c r="M103" s="15">
        <f>IF(B103="","",IF(OR(I103="отменена",I103="не пришли"),"нет","да"))</f>
      </c>
      <c r="N103" s="15">
        <f>IF(OR(A103="",E103=""),"",ROUND((A103+E103)*1440,0))</f>
      </c>
      <c r="O103" s="15">
        <f>IF(OR(A103="",F103=""),"",ROUND((IF(G103="",A103,G103)+F103)*1440,0))</f>
      </c>
      <c r="P103" s="15">
        <f>IF(H103&lt;&gt;"",H103,IF($D$3&lt;&gt;"",$D$3,""))</f>
      </c>
      <c r="Q103" s="15">
        <f>IF(OR(O103="",P103=""),"",O103+P103)</f>
      </c>
      <c r="R103" s="15">
        <f>IF(OR(M103&lt;&gt;"да",C103="",N103="",Q103="",O103&lt;=N103),"",COUNTIFS($C$8:$C$207,C103,$M$8:$M$207,"да",$N$8:$N$207,"&lt;"&amp;Q103,$Q$8:$Q$207,"&gt;"&amp;N103)-1)</f>
      </c>
      <c r="S103" s="15">
        <f>IF(OR(R103="",R103=0),"",MAXIFS($Q$8:$Q$207,$C$8:$C$207,C103,$M$8:$M$207,"да",$N$8:$N$207,"&lt;"&amp;N103,$Q$8:$Q$207,"&gt;"&amp;N103))</f>
      </c>
      <c r="T103" s="15">
        <f>IF(OR(R103="",R103=0),"",MINIFS($N$8:$N$207,$C$8:$C$207,C103,$M$8:$M$207,"да",$N$8:$N$207,"&gt;"&amp;N103,$N$8:$N$207,"&lt;"&amp;Q103))</f>
      </c>
      <c r="U103" s="15">
        <f>IF(OR(B103="",M103="нет"),"",IF(LEFT(L103,2)="ок","","да"))</f>
      </c>
    </row>
    <row r="104" spans="1:21" x14ac:dyDescent="0.25">
      <c r="A104" s="11"/>
      <c r="B104" s="12"/>
      <c r="C104" s="12"/>
      <c r="D104" s="12"/>
      <c r="E104" s="13"/>
      <c r="F104" s="13"/>
      <c r="G104" s="11"/>
      <c r="H104" s="12"/>
      <c r="I104" s="12"/>
      <c r="J104" s="12"/>
      <c r="K104" s="14">
        <f>IF(C104="","",IF(COUNTIF('Столы'!$A5:$A54,C104)=0,"нет в справочнике",IF(COUNTIFS('Столы'!$A5:$A54,C104,'Столы'!$B5:$B54,"&gt;0")=0,"не указано",VLOOKUP(C104,'Столы'!$A5:$B54,2,0))))</f>
      </c>
      <c r="L104" s="14">
        <f>IF(B104="","",IF(M104="нет","не занимает стол — статус «"&amp;I104&amp;"»",IF(OR(A104="",C104="",D104="",E104="",F104=""),"нужно уточнить: дата, стол, гости, начало и окончание",IF(OR(K104="нет в справочнике",K104="не указано"),"нужно уточнить вместимость стола "&amp;C104,IF(O104&lt;=N104,"окончание не позже начала — проверьте время или впишите дату окончания",IF(P104="","нужно уточнить резерв между посадками",IF(AND(D104&lt;=K104,R104=0),"ок: мест хватает, пересечений нет",TRIM(IF(D104&gt;K104,"гостей "&amp;D104&amp;" при "&amp;K104&amp;" местах — нужен другой стол. ","")&amp;IF(R104&gt;0,IF(AND(ISNUMBER(S104),S104&gt;N104),"пересечение "&amp;(MIN(S104,Q104)-N104)&amp;" мин: стол занят другой бронью до "&amp;INT(MOD(S104,1440)/60)&amp;":"&amp;TEXT(MOD(S104,60),"00")&amp;" (с резервом) — свободен не раньше этого времени",IF(AND(ISNUMBER(T104),T104&gt;0),"пересечение "&amp;(Q104-T104)&amp;" мин: следующая бронь с "&amp;INT(MOD(T104,1440)/60)&amp;":"&amp;TEXT(MOD(T104,60),"00")&amp;", а стол освободится (с резервом) в "&amp;INT(MOD(Q104,1440)/60)&amp;":"&amp;TEXT(MOD(Q104,60),"00"),"пересечение с другой бронью этого стола в то же время")),"")))))))))</f>
      </c>
      <c r="M104" s="15">
        <f>IF(B104="","",IF(OR(I104="отменена",I104="не пришли"),"нет","да"))</f>
      </c>
      <c r="N104" s="15">
        <f>IF(OR(A104="",E104=""),"",ROUND((A104+E104)*1440,0))</f>
      </c>
      <c r="O104" s="15">
        <f>IF(OR(A104="",F104=""),"",ROUND((IF(G104="",A104,G104)+F104)*1440,0))</f>
      </c>
      <c r="P104" s="15">
        <f>IF(H104&lt;&gt;"",H104,IF($D$3&lt;&gt;"",$D$3,""))</f>
      </c>
      <c r="Q104" s="15">
        <f>IF(OR(O104="",P104=""),"",O104+P104)</f>
      </c>
      <c r="R104" s="15">
        <f>IF(OR(M104&lt;&gt;"да",C104="",N104="",Q104="",O104&lt;=N104),"",COUNTIFS($C$8:$C$207,C104,$M$8:$M$207,"да",$N$8:$N$207,"&lt;"&amp;Q104,$Q$8:$Q$207,"&gt;"&amp;N104)-1)</f>
      </c>
      <c r="S104" s="15">
        <f>IF(OR(R104="",R104=0),"",MAXIFS($Q$8:$Q$207,$C$8:$C$207,C104,$M$8:$M$207,"да",$N$8:$N$207,"&lt;"&amp;N104,$Q$8:$Q$207,"&gt;"&amp;N104))</f>
      </c>
      <c r="T104" s="15">
        <f>IF(OR(R104="",R104=0),"",MINIFS($N$8:$N$207,$C$8:$C$207,C104,$M$8:$M$207,"да",$N$8:$N$207,"&gt;"&amp;N104,$N$8:$N$207,"&lt;"&amp;Q104))</f>
      </c>
      <c r="U104" s="15">
        <f>IF(OR(B104="",M104="нет"),"",IF(LEFT(L104,2)="ок","","да"))</f>
      </c>
    </row>
    <row r="105" spans="1:21" x14ac:dyDescent="0.25">
      <c r="A105" s="11"/>
      <c r="B105" s="12"/>
      <c r="C105" s="12"/>
      <c r="D105" s="12"/>
      <c r="E105" s="13"/>
      <c r="F105" s="13"/>
      <c r="G105" s="11"/>
      <c r="H105" s="12"/>
      <c r="I105" s="12"/>
      <c r="J105" s="12"/>
      <c r="K105" s="14">
        <f>IF(C105="","",IF(COUNTIF('Столы'!$A5:$A54,C105)=0,"нет в справочнике",IF(COUNTIFS('Столы'!$A5:$A54,C105,'Столы'!$B5:$B54,"&gt;0")=0,"не указано",VLOOKUP(C105,'Столы'!$A5:$B54,2,0))))</f>
      </c>
      <c r="L105" s="14">
        <f>IF(B105="","",IF(M105="нет","не занимает стол — статус «"&amp;I105&amp;"»",IF(OR(A105="",C105="",D105="",E105="",F105=""),"нужно уточнить: дата, стол, гости, начало и окончание",IF(OR(K105="нет в справочнике",K105="не указано"),"нужно уточнить вместимость стола "&amp;C105,IF(O105&lt;=N105,"окончание не позже начала — проверьте время или впишите дату окончания",IF(P105="","нужно уточнить резерв между посадками",IF(AND(D105&lt;=K105,R105=0),"ок: мест хватает, пересечений нет",TRIM(IF(D105&gt;K105,"гостей "&amp;D105&amp;" при "&amp;K105&amp;" местах — нужен другой стол. ","")&amp;IF(R105&gt;0,IF(AND(ISNUMBER(S105),S105&gt;N105),"пересечение "&amp;(MIN(S105,Q105)-N105)&amp;" мин: стол занят другой бронью до "&amp;INT(MOD(S105,1440)/60)&amp;":"&amp;TEXT(MOD(S105,60),"00")&amp;" (с резервом) — свободен не раньше этого времени",IF(AND(ISNUMBER(T105),T105&gt;0),"пересечение "&amp;(Q105-T105)&amp;" мин: следующая бронь с "&amp;INT(MOD(T105,1440)/60)&amp;":"&amp;TEXT(MOD(T105,60),"00")&amp;", а стол освободится (с резервом) в "&amp;INT(MOD(Q105,1440)/60)&amp;":"&amp;TEXT(MOD(Q105,60),"00"),"пересечение с другой бронью этого стола в то же время")),"")))))))))</f>
      </c>
      <c r="M105" s="15">
        <f>IF(B105="","",IF(OR(I105="отменена",I105="не пришли"),"нет","да"))</f>
      </c>
      <c r="N105" s="15">
        <f>IF(OR(A105="",E105=""),"",ROUND((A105+E105)*1440,0))</f>
      </c>
      <c r="O105" s="15">
        <f>IF(OR(A105="",F105=""),"",ROUND((IF(G105="",A105,G105)+F105)*1440,0))</f>
      </c>
      <c r="P105" s="15">
        <f>IF(H105&lt;&gt;"",H105,IF($D$3&lt;&gt;"",$D$3,""))</f>
      </c>
      <c r="Q105" s="15">
        <f>IF(OR(O105="",P105=""),"",O105+P105)</f>
      </c>
      <c r="R105" s="15">
        <f>IF(OR(M105&lt;&gt;"да",C105="",N105="",Q105="",O105&lt;=N105),"",COUNTIFS($C$8:$C$207,C105,$M$8:$M$207,"да",$N$8:$N$207,"&lt;"&amp;Q105,$Q$8:$Q$207,"&gt;"&amp;N105)-1)</f>
      </c>
      <c r="S105" s="15">
        <f>IF(OR(R105="",R105=0),"",MAXIFS($Q$8:$Q$207,$C$8:$C$207,C105,$M$8:$M$207,"да",$N$8:$N$207,"&lt;"&amp;N105,$Q$8:$Q$207,"&gt;"&amp;N105))</f>
      </c>
      <c r="T105" s="15">
        <f>IF(OR(R105="",R105=0),"",MINIFS($N$8:$N$207,$C$8:$C$207,C105,$M$8:$M$207,"да",$N$8:$N$207,"&gt;"&amp;N105,$N$8:$N$207,"&lt;"&amp;Q105))</f>
      </c>
      <c r="U105" s="15">
        <f>IF(OR(B105="",M105="нет"),"",IF(LEFT(L105,2)="ок","","да"))</f>
      </c>
    </row>
    <row r="106" spans="1:21" x14ac:dyDescent="0.25">
      <c r="A106" s="11"/>
      <c r="B106" s="12"/>
      <c r="C106" s="12"/>
      <c r="D106" s="12"/>
      <c r="E106" s="13"/>
      <c r="F106" s="13"/>
      <c r="G106" s="11"/>
      <c r="H106" s="12"/>
      <c r="I106" s="12"/>
      <c r="J106" s="12"/>
      <c r="K106" s="14">
        <f>IF(C106="","",IF(COUNTIF('Столы'!$A5:$A54,C106)=0,"нет в справочнике",IF(COUNTIFS('Столы'!$A5:$A54,C106,'Столы'!$B5:$B54,"&gt;0")=0,"не указано",VLOOKUP(C106,'Столы'!$A5:$B54,2,0))))</f>
      </c>
      <c r="L106" s="14">
        <f>IF(B106="","",IF(M106="нет","не занимает стол — статус «"&amp;I106&amp;"»",IF(OR(A106="",C106="",D106="",E106="",F106=""),"нужно уточнить: дата, стол, гости, начало и окончание",IF(OR(K106="нет в справочнике",K106="не указано"),"нужно уточнить вместимость стола "&amp;C106,IF(O106&lt;=N106,"окончание не позже начала — проверьте время или впишите дату окончания",IF(P106="","нужно уточнить резерв между посадками",IF(AND(D106&lt;=K106,R106=0),"ок: мест хватает, пересечений нет",TRIM(IF(D106&gt;K106,"гостей "&amp;D106&amp;" при "&amp;K106&amp;" местах — нужен другой стол. ","")&amp;IF(R106&gt;0,IF(AND(ISNUMBER(S106),S106&gt;N106),"пересечение "&amp;(MIN(S106,Q106)-N106)&amp;" мин: стол занят другой бронью до "&amp;INT(MOD(S106,1440)/60)&amp;":"&amp;TEXT(MOD(S106,60),"00")&amp;" (с резервом) — свободен не раньше этого времени",IF(AND(ISNUMBER(T106),T106&gt;0),"пересечение "&amp;(Q106-T106)&amp;" мин: следующая бронь с "&amp;INT(MOD(T106,1440)/60)&amp;":"&amp;TEXT(MOD(T106,60),"00")&amp;", а стол освободится (с резервом) в "&amp;INT(MOD(Q106,1440)/60)&amp;":"&amp;TEXT(MOD(Q106,60),"00"),"пересечение с другой бронью этого стола в то же время")),"")))))))))</f>
      </c>
      <c r="M106" s="15">
        <f>IF(B106="","",IF(OR(I106="отменена",I106="не пришли"),"нет","да"))</f>
      </c>
      <c r="N106" s="15">
        <f>IF(OR(A106="",E106=""),"",ROUND((A106+E106)*1440,0))</f>
      </c>
      <c r="O106" s="15">
        <f>IF(OR(A106="",F106=""),"",ROUND((IF(G106="",A106,G106)+F106)*1440,0))</f>
      </c>
      <c r="P106" s="15">
        <f>IF(H106&lt;&gt;"",H106,IF($D$3&lt;&gt;"",$D$3,""))</f>
      </c>
      <c r="Q106" s="15">
        <f>IF(OR(O106="",P106=""),"",O106+P106)</f>
      </c>
      <c r="R106" s="15">
        <f>IF(OR(M106&lt;&gt;"да",C106="",N106="",Q106="",O106&lt;=N106),"",COUNTIFS($C$8:$C$207,C106,$M$8:$M$207,"да",$N$8:$N$207,"&lt;"&amp;Q106,$Q$8:$Q$207,"&gt;"&amp;N106)-1)</f>
      </c>
      <c r="S106" s="15">
        <f>IF(OR(R106="",R106=0),"",MAXIFS($Q$8:$Q$207,$C$8:$C$207,C106,$M$8:$M$207,"да",$N$8:$N$207,"&lt;"&amp;N106,$Q$8:$Q$207,"&gt;"&amp;N106))</f>
      </c>
      <c r="T106" s="15">
        <f>IF(OR(R106="",R106=0),"",MINIFS($N$8:$N$207,$C$8:$C$207,C106,$M$8:$M$207,"да",$N$8:$N$207,"&gt;"&amp;N106,$N$8:$N$207,"&lt;"&amp;Q106))</f>
      </c>
      <c r="U106" s="15">
        <f>IF(OR(B106="",M106="нет"),"",IF(LEFT(L106,2)="ок","","да"))</f>
      </c>
    </row>
    <row r="107" spans="1:21" x14ac:dyDescent="0.25">
      <c r="A107" s="11"/>
      <c r="B107" s="12"/>
      <c r="C107" s="12"/>
      <c r="D107" s="12"/>
      <c r="E107" s="13"/>
      <c r="F107" s="13"/>
      <c r="G107" s="11"/>
      <c r="H107" s="12"/>
      <c r="I107" s="12"/>
      <c r="J107" s="12"/>
      <c r="K107" s="14">
        <f>IF(C107="","",IF(COUNTIF('Столы'!$A5:$A54,C107)=0,"нет в справочнике",IF(COUNTIFS('Столы'!$A5:$A54,C107,'Столы'!$B5:$B54,"&gt;0")=0,"не указано",VLOOKUP(C107,'Столы'!$A5:$B54,2,0))))</f>
      </c>
      <c r="L107" s="14">
        <f>IF(B107="","",IF(M107="нет","не занимает стол — статус «"&amp;I107&amp;"»",IF(OR(A107="",C107="",D107="",E107="",F107=""),"нужно уточнить: дата, стол, гости, начало и окончание",IF(OR(K107="нет в справочнике",K107="не указано"),"нужно уточнить вместимость стола "&amp;C107,IF(O107&lt;=N107,"окончание не позже начала — проверьте время или впишите дату окончания",IF(P107="","нужно уточнить резерв между посадками",IF(AND(D107&lt;=K107,R107=0),"ок: мест хватает, пересечений нет",TRIM(IF(D107&gt;K107,"гостей "&amp;D107&amp;" при "&amp;K107&amp;" местах — нужен другой стол. ","")&amp;IF(R107&gt;0,IF(AND(ISNUMBER(S107),S107&gt;N107),"пересечение "&amp;(MIN(S107,Q107)-N107)&amp;" мин: стол занят другой бронью до "&amp;INT(MOD(S107,1440)/60)&amp;":"&amp;TEXT(MOD(S107,60),"00")&amp;" (с резервом) — свободен не раньше этого времени",IF(AND(ISNUMBER(T107),T107&gt;0),"пересечение "&amp;(Q107-T107)&amp;" мин: следующая бронь с "&amp;INT(MOD(T107,1440)/60)&amp;":"&amp;TEXT(MOD(T107,60),"00")&amp;", а стол освободится (с резервом) в "&amp;INT(MOD(Q107,1440)/60)&amp;":"&amp;TEXT(MOD(Q107,60),"00"),"пересечение с другой бронью этого стола в то же время")),"")))))))))</f>
      </c>
      <c r="M107" s="15">
        <f>IF(B107="","",IF(OR(I107="отменена",I107="не пришли"),"нет","да"))</f>
      </c>
      <c r="N107" s="15">
        <f>IF(OR(A107="",E107=""),"",ROUND((A107+E107)*1440,0))</f>
      </c>
      <c r="O107" s="15">
        <f>IF(OR(A107="",F107=""),"",ROUND((IF(G107="",A107,G107)+F107)*1440,0))</f>
      </c>
      <c r="P107" s="15">
        <f>IF(H107&lt;&gt;"",H107,IF($D$3&lt;&gt;"",$D$3,""))</f>
      </c>
      <c r="Q107" s="15">
        <f>IF(OR(O107="",P107=""),"",O107+P107)</f>
      </c>
      <c r="R107" s="15">
        <f>IF(OR(M107&lt;&gt;"да",C107="",N107="",Q107="",O107&lt;=N107),"",COUNTIFS($C$8:$C$207,C107,$M$8:$M$207,"да",$N$8:$N$207,"&lt;"&amp;Q107,$Q$8:$Q$207,"&gt;"&amp;N107)-1)</f>
      </c>
      <c r="S107" s="15">
        <f>IF(OR(R107="",R107=0),"",MAXIFS($Q$8:$Q$207,$C$8:$C$207,C107,$M$8:$M$207,"да",$N$8:$N$207,"&lt;"&amp;N107,$Q$8:$Q$207,"&gt;"&amp;N107))</f>
      </c>
      <c r="T107" s="15">
        <f>IF(OR(R107="",R107=0),"",MINIFS($N$8:$N$207,$C$8:$C$207,C107,$M$8:$M$207,"да",$N$8:$N$207,"&gt;"&amp;N107,$N$8:$N$207,"&lt;"&amp;Q107))</f>
      </c>
      <c r="U107" s="15">
        <f>IF(OR(B107="",M107="нет"),"",IF(LEFT(L107,2)="ок","","да"))</f>
      </c>
    </row>
    <row r="108" spans="1:21" x14ac:dyDescent="0.25">
      <c r="A108" s="11"/>
      <c r="B108" s="12"/>
      <c r="C108" s="12"/>
      <c r="D108" s="12"/>
      <c r="E108" s="13"/>
      <c r="F108" s="13"/>
      <c r="G108" s="11"/>
      <c r="H108" s="12"/>
      <c r="I108" s="12"/>
      <c r="J108" s="12"/>
      <c r="K108" s="14">
        <f>IF(C108="","",IF(COUNTIF('Столы'!$A5:$A54,C108)=0,"нет в справочнике",IF(COUNTIFS('Столы'!$A5:$A54,C108,'Столы'!$B5:$B54,"&gt;0")=0,"не указано",VLOOKUP(C108,'Столы'!$A5:$B54,2,0))))</f>
      </c>
      <c r="L108" s="14">
        <f>IF(B108="","",IF(M108="нет","не занимает стол — статус «"&amp;I108&amp;"»",IF(OR(A108="",C108="",D108="",E108="",F108=""),"нужно уточнить: дата, стол, гости, начало и окончание",IF(OR(K108="нет в справочнике",K108="не указано"),"нужно уточнить вместимость стола "&amp;C108,IF(O108&lt;=N108,"окончание не позже начала — проверьте время или впишите дату окончания",IF(P108="","нужно уточнить резерв между посадками",IF(AND(D108&lt;=K108,R108=0),"ок: мест хватает, пересечений нет",TRIM(IF(D108&gt;K108,"гостей "&amp;D108&amp;" при "&amp;K108&amp;" местах — нужен другой стол. ","")&amp;IF(R108&gt;0,IF(AND(ISNUMBER(S108),S108&gt;N108),"пересечение "&amp;(MIN(S108,Q108)-N108)&amp;" мин: стол занят другой бронью до "&amp;INT(MOD(S108,1440)/60)&amp;":"&amp;TEXT(MOD(S108,60),"00")&amp;" (с резервом) — свободен не раньше этого времени",IF(AND(ISNUMBER(T108),T108&gt;0),"пересечение "&amp;(Q108-T108)&amp;" мин: следующая бронь с "&amp;INT(MOD(T108,1440)/60)&amp;":"&amp;TEXT(MOD(T108,60),"00")&amp;", а стол освободится (с резервом) в "&amp;INT(MOD(Q108,1440)/60)&amp;":"&amp;TEXT(MOD(Q108,60),"00"),"пересечение с другой бронью этого стола в то же время")),"")))))))))</f>
      </c>
      <c r="M108" s="15">
        <f>IF(B108="","",IF(OR(I108="отменена",I108="не пришли"),"нет","да"))</f>
      </c>
      <c r="N108" s="15">
        <f>IF(OR(A108="",E108=""),"",ROUND((A108+E108)*1440,0))</f>
      </c>
      <c r="O108" s="15">
        <f>IF(OR(A108="",F108=""),"",ROUND((IF(G108="",A108,G108)+F108)*1440,0))</f>
      </c>
      <c r="P108" s="15">
        <f>IF(H108&lt;&gt;"",H108,IF($D$3&lt;&gt;"",$D$3,""))</f>
      </c>
      <c r="Q108" s="15">
        <f>IF(OR(O108="",P108=""),"",O108+P108)</f>
      </c>
      <c r="R108" s="15">
        <f>IF(OR(M108&lt;&gt;"да",C108="",N108="",Q108="",O108&lt;=N108),"",COUNTIFS($C$8:$C$207,C108,$M$8:$M$207,"да",$N$8:$N$207,"&lt;"&amp;Q108,$Q$8:$Q$207,"&gt;"&amp;N108)-1)</f>
      </c>
      <c r="S108" s="15">
        <f>IF(OR(R108="",R108=0),"",MAXIFS($Q$8:$Q$207,$C$8:$C$207,C108,$M$8:$M$207,"да",$N$8:$N$207,"&lt;"&amp;N108,$Q$8:$Q$207,"&gt;"&amp;N108))</f>
      </c>
      <c r="T108" s="15">
        <f>IF(OR(R108="",R108=0),"",MINIFS($N$8:$N$207,$C$8:$C$207,C108,$M$8:$M$207,"да",$N$8:$N$207,"&gt;"&amp;N108,$N$8:$N$207,"&lt;"&amp;Q108))</f>
      </c>
      <c r="U108" s="15">
        <f>IF(OR(B108="",M108="нет"),"",IF(LEFT(L108,2)="ок","","да"))</f>
      </c>
    </row>
    <row r="109" spans="1:21" x14ac:dyDescent="0.25">
      <c r="A109" s="11"/>
      <c r="B109" s="12"/>
      <c r="C109" s="12"/>
      <c r="D109" s="12"/>
      <c r="E109" s="13"/>
      <c r="F109" s="13"/>
      <c r="G109" s="11"/>
      <c r="H109" s="12"/>
      <c r="I109" s="12"/>
      <c r="J109" s="12"/>
      <c r="K109" s="14">
        <f>IF(C109="","",IF(COUNTIF('Столы'!$A5:$A54,C109)=0,"нет в справочнике",IF(COUNTIFS('Столы'!$A5:$A54,C109,'Столы'!$B5:$B54,"&gt;0")=0,"не указано",VLOOKUP(C109,'Столы'!$A5:$B54,2,0))))</f>
      </c>
      <c r="L109" s="14">
        <f>IF(B109="","",IF(M109="нет","не занимает стол — статус «"&amp;I109&amp;"»",IF(OR(A109="",C109="",D109="",E109="",F109=""),"нужно уточнить: дата, стол, гости, начало и окончание",IF(OR(K109="нет в справочнике",K109="не указано"),"нужно уточнить вместимость стола "&amp;C109,IF(O109&lt;=N109,"окончание не позже начала — проверьте время или впишите дату окончания",IF(P109="","нужно уточнить резерв между посадками",IF(AND(D109&lt;=K109,R109=0),"ок: мест хватает, пересечений нет",TRIM(IF(D109&gt;K109,"гостей "&amp;D109&amp;" при "&amp;K109&amp;" местах — нужен другой стол. ","")&amp;IF(R109&gt;0,IF(AND(ISNUMBER(S109),S109&gt;N109),"пересечение "&amp;(MIN(S109,Q109)-N109)&amp;" мин: стол занят другой бронью до "&amp;INT(MOD(S109,1440)/60)&amp;":"&amp;TEXT(MOD(S109,60),"00")&amp;" (с резервом) — свободен не раньше этого времени",IF(AND(ISNUMBER(T109),T109&gt;0),"пересечение "&amp;(Q109-T109)&amp;" мин: следующая бронь с "&amp;INT(MOD(T109,1440)/60)&amp;":"&amp;TEXT(MOD(T109,60),"00")&amp;", а стол освободится (с резервом) в "&amp;INT(MOD(Q109,1440)/60)&amp;":"&amp;TEXT(MOD(Q109,60),"00"),"пересечение с другой бронью этого стола в то же время")),"")))))))))</f>
      </c>
      <c r="M109" s="15">
        <f>IF(B109="","",IF(OR(I109="отменена",I109="не пришли"),"нет","да"))</f>
      </c>
      <c r="N109" s="15">
        <f>IF(OR(A109="",E109=""),"",ROUND((A109+E109)*1440,0))</f>
      </c>
      <c r="O109" s="15">
        <f>IF(OR(A109="",F109=""),"",ROUND((IF(G109="",A109,G109)+F109)*1440,0))</f>
      </c>
      <c r="P109" s="15">
        <f>IF(H109&lt;&gt;"",H109,IF($D$3&lt;&gt;"",$D$3,""))</f>
      </c>
      <c r="Q109" s="15">
        <f>IF(OR(O109="",P109=""),"",O109+P109)</f>
      </c>
      <c r="R109" s="15">
        <f>IF(OR(M109&lt;&gt;"да",C109="",N109="",Q109="",O109&lt;=N109),"",COUNTIFS($C$8:$C$207,C109,$M$8:$M$207,"да",$N$8:$N$207,"&lt;"&amp;Q109,$Q$8:$Q$207,"&gt;"&amp;N109)-1)</f>
      </c>
      <c r="S109" s="15">
        <f>IF(OR(R109="",R109=0),"",MAXIFS($Q$8:$Q$207,$C$8:$C$207,C109,$M$8:$M$207,"да",$N$8:$N$207,"&lt;"&amp;N109,$Q$8:$Q$207,"&gt;"&amp;N109))</f>
      </c>
      <c r="T109" s="15">
        <f>IF(OR(R109="",R109=0),"",MINIFS($N$8:$N$207,$C$8:$C$207,C109,$M$8:$M$207,"да",$N$8:$N$207,"&gt;"&amp;N109,$N$8:$N$207,"&lt;"&amp;Q109))</f>
      </c>
      <c r="U109" s="15">
        <f>IF(OR(B109="",M109="нет"),"",IF(LEFT(L109,2)="ок","","да"))</f>
      </c>
    </row>
    <row r="110" spans="1:21" x14ac:dyDescent="0.25">
      <c r="A110" s="11"/>
      <c r="B110" s="12"/>
      <c r="C110" s="12"/>
      <c r="D110" s="12"/>
      <c r="E110" s="13"/>
      <c r="F110" s="13"/>
      <c r="G110" s="11"/>
      <c r="H110" s="12"/>
      <c r="I110" s="12"/>
      <c r="J110" s="12"/>
      <c r="K110" s="14">
        <f>IF(C110="","",IF(COUNTIF('Столы'!$A5:$A54,C110)=0,"нет в справочнике",IF(COUNTIFS('Столы'!$A5:$A54,C110,'Столы'!$B5:$B54,"&gt;0")=0,"не указано",VLOOKUP(C110,'Столы'!$A5:$B54,2,0))))</f>
      </c>
      <c r="L110" s="14">
        <f>IF(B110="","",IF(M110="нет","не занимает стол — статус «"&amp;I110&amp;"»",IF(OR(A110="",C110="",D110="",E110="",F110=""),"нужно уточнить: дата, стол, гости, начало и окончание",IF(OR(K110="нет в справочнике",K110="не указано"),"нужно уточнить вместимость стола "&amp;C110,IF(O110&lt;=N110,"окончание не позже начала — проверьте время или впишите дату окончания",IF(P110="","нужно уточнить резерв между посадками",IF(AND(D110&lt;=K110,R110=0),"ок: мест хватает, пересечений нет",TRIM(IF(D110&gt;K110,"гостей "&amp;D110&amp;" при "&amp;K110&amp;" местах — нужен другой стол. ","")&amp;IF(R110&gt;0,IF(AND(ISNUMBER(S110),S110&gt;N110),"пересечение "&amp;(MIN(S110,Q110)-N110)&amp;" мин: стол занят другой бронью до "&amp;INT(MOD(S110,1440)/60)&amp;":"&amp;TEXT(MOD(S110,60),"00")&amp;" (с резервом) — свободен не раньше этого времени",IF(AND(ISNUMBER(T110),T110&gt;0),"пересечение "&amp;(Q110-T110)&amp;" мин: следующая бронь с "&amp;INT(MOD(T110,1440)/60)&amp;":"&amp;TEXT(MOD(T110,60),"00")&amp;", а стол освободится (с резервом) в "&amp;INT(MOD(Q110,1440)/60)&amp;":"&amp;TEXT(MOD(Q110,60),"00"),"пересечение с другой бронью этого стола в то же время")),"")))))))))</f>
      </c>
      <c r="M110" s="15">
        <f>IF(B110="","",IF(OR(I110="отменена",I110="не пришли"),"нет","да"))</f>
      </c>
      <c r="N110" s="15">
        <f>IF(OR(A110="",E110=""),"",ROUND((A110+E110)*1440,0))</f>
      </c>
      <c r="O110" s="15">
        <f>IF(OR(A110="",F110=""),"",ROUND((IF(G110="",A110,G110)+F110)*1440,0))</f>
      </c>
      <c r="P110" s="15">
        <f>IF(H110&lt;&gt;"",H110,IF($D$3&lt;&gt;"",$D$3,""))</f>
      </c>
      <c r="Q110" s="15">
        <f>IF(OR(O110="",P110=""),"",O110+P110)</f>
      </c>
      <c r="R110" s="15">
        <f>IF(OR(M110&lt;&gt;"да",C110="",N110="",Q110="",O110&lt;=N110),"",COUNTIFS($C$8:$C$207,C110,$M$8:$M$207,"да",$N$8:$N$207,"&lt;"&amp;Q110,$Q$8:$Q$207,"&gt;"&amp;N110)-1)</f>
      </c>
      <c r="S110" s="15">
        <f>IF(OR(R110="",R110=0),"",MAXIFS($Q$8:$Q$207,$C$8:$C$207,C110,$M$8:$M$207,"да",$N$8:$N$207,"&lt;"&amp;N110,$Q$8:$Q$207,"&gt;"&amp;N110))</f>
      </c>
      <c r="T110" s="15">
        <f>IF(OR(R110="",R110=0),"",MINIFS($N$8:$N$207,$C$8:$C$207,C110,$M$8:$M$207,"да",$N$8:$N$207,"&gt;"&amp;N110,$N$8:$N$207,"&lt;"&amp;Q110))</f>
      </c>
      <c r="U110" s="15">
        <f>IF(OR(B110="",M110="нет"),"",IF(LEFT(L110,2)="ок","","да"))</f>
      </c>
    </row>
    <row r="111" spans="1:21" x14ac:dyDescent="0.25">
      <c r="A111" s="11"/>
      <c r="B111" s="12"/>
      <c r="C111" s="12"/>
      <c r="D111" s="12"/>
      <c r="E111" s="13"/>
      <c r="F111" s="13"/>
      <c r="G111" s="11"/>
      <c r="H111" s="12"/>
      <c r="I111" s="12"/>
      <c r="J111" s="12"/>
      <c r="K111" s="14">
        <f>IF(C111="","",IF(COUNTIF('Столы'!$A5:$A54,C111)=0,"нет в справочнике",IF(COUNTIFS('Столы'!$A5:$A54,C111,'Столы'!$B5:$B54,"&gt;0")=0,"не указано",VLOOKUP(C111,'Столы'!$A5:$B54,2,0))))</f>
      </c>
      <c r="L111" s="14">
        <f>IF(B111="","",IF(M111="нет","не занимает стол — статус «"&amp;I111&amp;"»",IF(OR(A111="",C111="",D111="",E111="",F111=""),"нужно уточнить: дата, стол, гости, начало и окончание",IF(OR(K111="нет в справочнике",K111="не указано"),"нужно уточнить вместимость стола "&amp;C111,IF(O111&lt;=N111,"окончание не позже начала — проверьте время или впишите дату окончания",IF(P111="","нужно уточнить резерв между посадками",IF(AND(D111&lt;=K111,R111=0),"ок: мест хватает, пересечений нет",TRIM(IF(D111&gt;K111,"гостей "&amp;D111&amp;" при "&amp;K111&amp;" местах — нужен другой стол. ","")&amp;IF(R111&gt;0,IF(AND(ISNUMBER(S111),S111&gt;N111),"пересечение "&amp;(MIN(S111,Q111)-N111)&amp;" мин: стол занят другой бронью до "&amp;INT(MOD(S111,1440)/60)&amp;":"&amp;TEXT(MOD(S111,60),"00")&amp;" (с резервом) — свободен не раньше этого времени",IF(AND(ISNUMBER(T111),T111&gt;0),"пересечение "&amp;(Q111-T111)&amp;" мин: следующая бронь с "&amp;INT(MOD(T111,1440)/60)&amp;":"&amp;TEXT(MOD(T111,60),"00")&amp;", а стол освободится (с резервом) в "&amp;INT(MOD(Q111,1440)/60)&amp;":"&amp;TEXT(MOD(Q111,60),"00"),"пересечение с другой бронью этого стола в то же время")),"")))))))))</f>
      </c>
      <c r="M111" s="15">
        <f>IF(B111="","",IF(OR(I111="отменена",I111="не пришли"),"нет","да"))</f>
      </c>
      <c r="N111" s="15">
        <f>IF(OR(A111="",E111=""),"",ROUND((A111+E111)*1440,0))</f>
      </c>
      <c r="O111" s="15">
        <f>IF(OR(A111="",F111=""),"",ROUND((IF(G111="",A111,G111)+F111)*1440,0))</f>
      </c>
      <c r="P111" s="15">
        <f>IF(H111&lt;&gt;"",H111,IF($D$3&lt;&gt;"",$D$3,""))</f>
      </c>
      <c r="Q111" s="15">
        <f>IF(OR(O111="",P111=""),"",O111+P111)</f>
      </c>
      <c r="R111" s="15">
        <f>IF(OR(M111&lt;&gt;"да",C111="",N111="",Q111="",O111&lt;=N111),"",COUNTIFS($C$8:$C$207,C111,$M$8:$M$207,"да",$N$8:$N$207,"&lt;"&amp;Q111,$Q$8:$Q$207,"&gt;"&amp;N111)-1)</f>
      </c>
      <c r="S111" s="15">
        <f>IF(OR(R111="",R111=0),"",MAXIFS($Q$8:$Q$207,$C$8:$C$207,C111,$M$8:$M$207,"да",$N$8:$N$207,"&lt;"&amp;N111,$Q$8:$Q$207,"&gt;"&amp;N111))</f>
      </c>
      <c r="T111" s="15">
        <f>IF(OR(R111="",R111=0),"",MINIFS($N$8:$N$207,$C$8:$C$207,C111,$M$8:$M$207,"да",$N$8:$N$207,"&gt;"&amp;N111,$N$8:$N$207,"&lt;"&amp;Q111))</f>
      </c>
      <c r="U111" s="15">
        <f>IF(OR(B111="",M111="нет"),"",IF(LEFT(L111,2)="ок","","да"))</f>
      </c>
    </row>
    <row r="112" spans="1:21" x14ac:dyDescent="0.25">
      <c r="A112" s="11"/>
      <c r="B112" s="12"/>
      <c r="C112" s="12"/>
      <c r="D112" s="12"/>
      <c r="E112" s="13"/>
      <c r="F112" s="13"/>
      <c r="G112" s="11"/>
      <c r="H112" s="12"/>
      <c r="I112" s="12"/>
      <c r="J112" s="12"/>
      <c r="K112" s="14">
        <f>IF(C112="","",IF(COUNTIF('Столы'!$A5:$A54,C112)=0,"нет в справочнике",IF(COUNTIFS('Столы'!$A5:$A54,C112,'Столы'!$B5:$B54,"&gt;0")=0,"не указано",VLOOKUP(C112,'Столы'!$A5:$B54,2,0))))</f>
      </c>
      <c r="L112" s="14">
        <f>IF(B112="","",IF(M112="нет","не занимает стол — статус «"&amp;I112&amp;"»",IF(OR(A112="",C112="",D112="",E112="",F112=""),"нужно уточнить: дата, стол, гости, начало и окончание",IF(OR(K112="нет в справочнике",K112="не указано"),"нужно уточнить вместимость стола "&amp;C112,IF(O112&lt;=N112,"окончание не позже начала — проверьте время или впишите дату окончания",IF(P112="","нужно уточнить резерв между посадками",IF(AND(D112&lt;=K112,R112=0),"ок: мест хватает, пересечений нет",TRIM(IF(D112&gt;K112,"гостей "&amp;D112&amp;" при "&amp;K112&amp;" местах — нужен другой стол. ","")&amp;IF(R112&gt;0,IF(AND(ISNUMBER(S112),S112&gt;N112),"пересечение "&amp;(MIN(S112,Q112)-N112)&amp;" мин: стол занят другой бронью до "&amp;INT(MOD(S112,1440)/60)&amp;":"&amp;TEXT(MOD(S112,60),"00")&amp;" (с резервом) — свободен не раньше этого времени",IF(AND(ISNUMBER(T112),T112&gt;0),"пересечение "&amp;(Q112-T112)&amp;" мин: следующая бронь с "&amp;INT(MOD(T112,1440)/60)&amp;":"&amp;TEXT(MOD(T112,60),"00")&amp;", а стол освободится (с резервом) в "&amp;INT(MOD(Q112,1440)/60)&amp;":"&amp;TEXT(MOD(Q112,60),"00"),"пересечение с другой бронью этого стола в то же время")),"")))))))))</f>
      </c>
      <c r="M112" s="15">
        <f>IF(B112="","",IF(OR(I112="отменена",I112="не пришли"),"нет","да"))</f>
      </c>
      <c r="N112" s="15">
        <f>IF(OR(A112="",E112=""),"",ROUND((A112+E112)*1440,0))</f>
      </c>
      <c r="O112" s="15">
        <f>IF(OR(A112="",F112=""),"",ROUND((IF(G112="",A112,G112)+F112)*1440,0))</f>
      </c>
      <c r="P112" s="15">
        <f>IF(H112&lt;&gt;"",H112,IF($D$3&lt;&gt;"",$D$3,""))</f>
      </c>
      <c r="Q112" s="15">
        <f>IF(OR(O112="",P112=""),"",O112+P112)</f>
      </c>
      <c r="R112" s="15">
        <f>IF(OR(M112&lt;&gt;"да",C112="",N112="",Q112="",O112&lt;=N112),"",COUNTIFS($C$8:$C$207,C112,$M$8:$M$207,"да",$N$8:$N$207,"&lt;"&amp;Q112,$Q$8:$Q$207,"&gt;"&amp;N112)-1)</f>
      </c>
      <c r="S112" s="15">
        <f>IF(OR(R112="",R112=0),"",MAXIFS($Q$8:$Q$207,$C$8:$C$207,C112,$M$8:$M$207,"да",$N$8:$N$207,"&lt;"&amp;N112,$Q$8:$Q$207,"&gt;"&amp;N112))</f>
      </c>
      <c r="T112" s="15">
        <f>IF(OR(R112="",R112=0),"",MINIFS($N$8:$N$207,$C$8:$C$207,C112,$M$8:$M$207,"да",$N$8:$N$207,"&gt;"&amp;N112,$N$8:$N$207,"&lt;"&amp;Q112))</f>
      </c>
      <c r="U112" s="15">
        <f>IF(OR(B112="",M112="нет"),"",IF(LEFT(L112,2)="ок","","да"))</f>
      </c>
    </row>
    <row r="113" spans="1:21" x14ac:dyDescent="0.25">
      <c r="A113" s="11"/>
      <c r="B113" s="12"/>
      <c r="C113" s="12"/>
      <c r="D113" s="12"/>
      <c r="E113" s="13"/>
      <c r="F113" s="13"/>
      <c r="G113" s="11"/>
      <c r="H113" s="12"/>
      <c r="I113" s="12"/>
      <c r="J113" s="12"/>
      <c r="K113" s="14">
        <f>IF(C113="","",IF(COUNTIF('Столы'!$A5:$A54,C113)=0,"нет в справочнике",IF(COUNTIFS('Столы'!$A5:$A54,C113,'Столы'!$B5:$B54,"&gt;0")=0,"не указано",VLOOKUP(C113,'Столы'!$A5:$B54,2,0))))</f>
      </c>
      <c r="L113" s="14">
        <f>IF(B113="","",IF(M113="нет","не занимает стол — статус «"&amp;I113&amp;"»",IF(OR(A113="",C113="",D113="",E113="",F113=""),"нужно уточнить: дата, стол, гости, начало и окончание",IF(OR(K113="нет в справочнике",K113="не указано"),"нужно уточнить вместимость стола "&amp;C113,IF(O113&lt;=N113,"окончание не позже начала — проверьте время или впишите дату окончания",IF(P113="","нужно уточнить резерв между посадками",IF(AND(D113&lt;=K113,R113=0),"ок: мест хватает, пересечений нет",TRIM(IF(D113&gt;K113,"гостей "&amp;D113&amp;" при "&amp;K113&amp;" местах — нужен другой стол. ","")&amp;IF(R113&gt;0,IF(AND(ISNUMBER(S113),S113&gt;N113),"пересечение "&amp;(MIN(S113,Q113)-N113)&amp;" мин: стол занят другой бронью до "&amp;INT(MOD(S113,1440)/60)&amp;":"&amp;TEXT(MOD(S113,60),"00")&amp;" (с резервом) — свободен не раньше этого времени",IF(AND(ISNUMBER(T113),T113&gt;0),"пересечение "&amp;(Q113-T113)&amp;" мин: следующая бронь с "&amp;INT(MOD(T113,1440)/60)&amp;":"&amp;TEXT(MOD(T113,60),"00")&amp;", а стол освободится (с резервом) в "&amp;INT(MOD(Q113,1440)/60)&amp;":"&amp;TEXT(MOD(Q113,60),"00"),"пересечение с другой бронью этого стола в то же время")),"")))))))))</f>
      </c>
      <c r="M113" s="15">
        <f>IF(B113="","",IF(OR(I113="отменена",I113="не пришли"),"нет","да"))</f>
      </c>
      <c r="N113" s="15">
        <f>IF(OR(A113="",E113=""),"",ROUND((A113+E113)*1440,0))</f>
      </c>
      <c r="O113" s="15">
        <f>IF(OR(A113="",F113=""),"",ROUND((IF(G113="",A113,G113)+F113)*1440,0))</f>
      </c>
      <c r="P113" s="15">
        <f>IF(H113&lt;&gt;"",H113,IF($D$3&lt;&gt;"",$D$3,""))</f>
      </c>
      <c r="Q113" s="15">
        <f>IF(OR(O113="",P113=""),"",O113+P113)</f>
      </c>
      <c r="R113" s="15">
        <f>IF(OR(M113&lt;&gt;"да",C113="",N113="",Q113="",O113&lt;=N113),"",COUNTIFS($C$8:$C$207,C113,$M$8:$M$207,"да",$N$8:$N$207,"&lt;"&amp;Q113,$Q$8:$Q$207,"&gt;"&amp;N113)-1)</f>
      </c>
      <c r="S113" s="15">
        <f>IF(OR(R113="",R113=0),"",MAXIFS($Q$8:$Q$207,$C$8:$C$207,C113,$M$8:$M$207,"да",$N$8:$N$207,"&lt;"&amp;N113,$Q$8:$Q$207,"&gt;"&amp;N113))</f>
      </c>
      <c r="T113" s="15">
        <f>IF(OR(R113="",R113=0),"",MINIFS($N$8:$N$207,$C$8:$C$207,C113,$M$8:$M$207,"да",$N$8:$N$207,"&gt;"&amp;N113,$N$8:$N$207,"&lt;"&amp;Q113))</f>
      </c>
      <c r="U113" s="15">
        <f>IF(OR(B113="",M113="нет"),"",IF(LEFT(L113,2)="ок","","да"))</f>
      </c>
    </row>
    <row r="114" spans="1:21" x14ac:dyDescent="0.25">
      <c r="A114" s="11"/>
      <c r="B114" s="12"/>
      <c r="C114" s="12"/>
      <c r="D114" s="12"/>
      <c r="E114" s="13"/>
      <c r="F114" s="13"/>
      <c r="G114" s="11"/>
      <c r="H114" s="12"/>
      <c r="I114" s="12"/>
      <c r="J114" s="12"/>
      <c r="K114" s="14">
        <f>IF(C114="","",IF(COUNTIF('Столы'!$A5:$A54,C114)=0,"нет в справочнике",IF(COUNTIFS('Столы'!$A5:$A54,C114,'Столы'!$B5:$B54,"&gt;0")=0,"не указано",VLOOKUP(C114,'Столы'!$A5:$B54,2,0))))</f>
      </c>
      <c r="L114" s="14">
        <f>IF(B114="","",IF(M114="нет","не занимает стол — статус «"&amp;I114&amp;"»",IF(OR(A114="",C114="",D114="",E114="",F114=""),"нужно уточнить: дата, стол, гости, начало и окончание",IF(OR(K114="нет в справочнике",K114="не указано"),"нужно уточнить вместимость стола "&amp;C114,IF(O114&lt;=N114,"окончание не позже начала — проверьте время или впишите дату окончания",IF(P114="","нужно уточнить резерв между посадками",IF(AND(D114&lt;=K114,R114=0),"ок: мест хватает, пересечений нет",TRIM(IF(D114&gt;K114,"гостей "&amp;D114&amp;" при "&amp;K114&amp;" местах — нужен другой стол. ","")&amp;IF(R114&gt;0,IF(AND(ISNUMBER(S114),S114&gt;N114),"пересечение "&amp;(MIN(S114,Q114)-N114)&amp;" мин: стол занят другой бронью до "&amp;INT(MOD(S114,1440)/60)&amp;":"&amp;TEXT(MOD(S114,60),"00")&amp;" (с резервом) — свободен не раньше этого времени",IF(AND(ISNUMBER(T114),T114&gt;0),"пересечение "&amp;(Q114-T114)&amp;" мин: следующая бронь с "&amp;INT(MOD(T114,1440)/60)&amp;":"&amp;TEXT(MOD(T114,60),"00")&amp;", а стол освободится (с резервом) в "&amp;INT(MOD(Q114,1440)/60)&amp;":"&amp;TEXT(MOD(Q114,60),"00"),"пересечение с другой бронью этого стола в то же время")),"")))))))))</f>
      </c>
      <c r="M114" s="15">
        <f>IF(B114="","",IF(OR(I114="отменена",I114="не пришли"),"нет","да"))</f>
      </c>
      <c r="N114" s="15">
        <f>IF(OR(A114="",E114=""),"",ROUND((A114+E114)*1440,0))</f>
      </c>
      <c r="O114" s="15">
        <f>IF(OR(A114="",F114=""),"",ROUND((IF(G114="",A114,G114)+F114)*1440,0))</f>
      </c>
      <c r="P114" s="15">
        <f>IF(H114&lt;&gt;"",H114,IF($D$3&lt;&gt;"",$D$3,""))</f>
      </c>
      <c r="Q114" s="15">
        <f>IF(OR(O114="",P114=""),"",O114+P114)</f>
      </c>
      <c r="R114" s="15">
        <f>IF(OR(M114&lt;&gt;"да",C114="",N114="",Q114="",O114&lt;=N114),"",COUNTIFS($C$8:$C$207,C114,$M$8:$M$207,"да",$N$8:$N$207,"&lt;"&amp;Q114,$Q$8:$Q$207,"&gt;"&amp;N114)-1)</f>
      </c>
      <c r="S114" s="15">
        <f>IF(OR(R114="",R114=0),"",MAXIFS($Q$8:$Q$207,$C$8:$C$207,C114,$M$8:$M$207,"да",$N$8:$N$207,"&lt;"&amp;N114,$Q$8:$Q$207,"&gt;"&amp;N114))</f>
      </c>
      <c r="T114" s="15">
        <f>IF(OR(R114="",R114=0),"",MINIFS($N$8:$N$207,$C$8:$C$207,C114,$M$8:$M$207,"да",$N$8:$N$207,"&gt;"&amp;N114,$N$8:$N$207,"&lt;"&amp;Q114))</f>
      </c>
      <c r="U114" s="15">
        <f>IF(OR(B114="",M114="нет"),"",IF(LEFT(L114,2)="ок","","да"))</f>
      </c>
    </row>
    <row r="115" spans="1:21" x14ac:dyDescent="0.25">
      <c r="A115" s="11"/>
      <c r="B115" s="12"/>
      <c r="C115" s="12"/>
      <c r="D115" s="12"/>
      <c r="E115" s="13"/>
      <c r="F115" s="13"/>
      <c r="G115" s="11"/>
      <c r="H115" s="12"/>
      <c r="I115" s="12"/>
      <c r="J115" s="12"/>
      <c r="K115" s="14">
        <f>IF(C115="","",IF(COUNTIF('Столы'!$A5:$A54,C115)=0,"нет в справочнике",IF(COUNTIFS('Столы'!$A5:$A54,C115,'Столы'!$B5:$B54,"&gt;0")=0,"не указано",VLOOKUP(C115,'Столы'!$A5:$B54,2,0))))</f>
      </c>
      <c r="L115" s="14">
        <f>IF(B115="","",IF(M115="нет","не занимает стол — статус «"&amp;I115&amp;"»",IF(OR(A115="",C115="",D115="",E115="",F115=""),"нужно уточнить: дата, стол, гости, начало и окончание",IF(OR(K115="нет в справочнике",K115="не указано"),"нужно уточнить вместимость стола "&amp;C115,IF(O115&lt;=N115,"окончание не позже начала — проверьте время или впишите дату окончания",IF(P115="","нужно уточнить резерв между посадками",IF(AND(D115&lt;=K115,R115=0),"ок: мест хватает, пересечений нет",TRIM(IF(D115&gt;K115,"гостей "&amp;D115&amp;" при "&amp;K115&amp;" местах — нужен другой стол. ","")&amp;IF(R115&gt;0,IF(AND(ISNUMBER(S115),S115&gt;N115),"пересечение "&amp;(MIN(S115,Q115)-N115)&amp;" мин: стол занят другой бронью до "&amp;INT(MOD(S115,1440)/60)&amp;":"&amp;TEXT(MOD(S115,60),"00")&amp;" (с резервом) — свободен не раньше этого времени",IF(AND(ISNUMBER(T115),T115&gt;0),"пересечение "&amp;(Q115-T115)&amp;" мин: следующая бронь с "&amp;INT(MOD(T115,1440)/60)&amp;":"&amp;TEXT(MOD(T115,60),"00")&amp;", а стол освободится (с резервом) в "&amp;INT(MOD(Q115,1440)/60)&amp;":"&amp;TEXT(MOD(Q115,60),"00"),"пересечение с другой бронью этого стола в то же время")),"")))))))))</f>
      </c>
      <c r="M115" s="15">
        <f>IF(B115="","",IF(OR(I115="отменена",I115="не пришли"),"нет","да"))</f>
      </c>
      <c r="N115" s="15">
        <f>IF(OR(A115="",E115=""),"",ROUND((A115+E115)*1440,0))</f>
      </c>
      <c r="O115" s="15">
        <f>IF(OR(A115="",F115=""),"",ROUND((IF(G115="",A115,G115)+F115)*1440,0))</f>
      </c>
      <c r="P115" s="15">
        <f>IF(H115&lt;&gt;"",H115,IF($D$3&lt;&gt;"",$D$3,""))</f>
      </c>
      <c r="Q115" s="15">
        <f>IF(OR(O115="",P115=""),"",O115+P115)</f>
      </c>
      <c r="R115" s="15">
        <f>IF(OR(M115&lt;&gt;"да",C115="",N115="",Q115="",O115&lt;=N115),"",COUNTIFS($C$8:$C$207,C115,$M$8:$M$207,"да",$N$8:$N$207,"&lt;"&amp;Q115,$Q$8:$Q$207,"&gt;"&amp;N115)-1)</f>
      </c>
      <c r="S115" s="15">
        <f>IF(OR(R115="",R115=0),"",MAXIFS($Q$8:$Q$207,$C$8:$C$207,C115,$M$8:$M$207,"да",$N$8:$N$207,"&lt;"&amp;N115,$Q$8:$Q$207,"&gt;"&amp;N115))</f>
      </c>
      <c r="T115" s="15">
        <f>IF(OR(R115="",R115=0),"",MINIFS($N$8:$N$207,$C$8:$C$207,C115,$M$8:$M$207,"да",$N$8:$N$207,"&gt;"&amp;N115,$N$8:$N$207,"&lt;"&amp;Q115))</f>
      </c>
      <c r="U115" s="15">
        <f>IF(OR(B115="",M115="нет"),"",IF(LEFT(L115,2)="ок","","да"))</f>
      </c>
    </row>
    <row r="116" spans="1:21" x14ac:dyDescent="0.25">
      <c r="A116" s="11"/>
      <c r="B116" s="12"/>
      <c r="C116" s="12"/>
      <c r="D116" s="12"/>
      <c r="E116" s="13"/>
      <c r="F116" s="13"/>
      <c r="G116" s="11"/>
      <c r="H116" s="12"/>
      <c r="I116" s="12"/>
      <c r="J116" s="12"/>
      <c r="K116" s="14">
        <f>IF(C116="","",IF(COUNTIF('Столы'!$A5:$A54,C116)=0,"нет в справочнике",IF(COUNTIFS('Столы'!$A5:$A54,C116,'Столы'!$B5:$B54,"&gt;0")=0,"не указано",VLOOKUP(C116,'Столы'!$A5:$B54,2,0))))</f>
      </c>
      <c r="L116" s="14">
        <f>IF(B116="","",IF(M116="нет","не занимает стол — статус «"&amp;I116&amp;"»",IF(OR(A116="",C116="",D116="",E116="",F116=""),"нужно уточнить: дата, стол, гости, начало и окончание",IF(OR(K116="нет в справочнике",K116="не указано"),"нужно уточнить вместимость стола "&amp;C116,IF(O116&lt;=N116,"окончание не позже начала — проверьте время или впишите дату окончания",IF(P116="","нужно уточнить резерв между посадками",IF(AND(D116&lt;=K116,R116=0),"ок: мест хватает, пересечений нет",TRIM(IF(D116&gt;K116,"гостей "&amp;D116&amp;" при "&amp;K116&amp;" местах — нужен другой стол. ","")&amp;IF(R116&gt;0,IF(AND(ISNUMBER(S116),S116&gt;N116),"пересечение "&amp;(MIN(S116,Q116)-N116)&amp;" мин: стол занят другой бронью до "&amp;INT(MOD(S116,1440)/60)&amp;":"&amp;TEXT(MOD(S116,60),"00")&amp;" (с резервом) — свободен не раньше этого времени",IF(AND(ISNUMBER(T116),T116&gt;0),"пересечение "&amp;(Q116-T116)&amp;" мин: следующая бронь с "&amp;INT(MOD(T116,1440)/60)&amp;":"&amp;TEXT(MOD(T116,60),"00")&amp;", а стол освободится (с резервом) в "&amp;INT(MOD(Q116,1440)/60)&amp;":"&amp;TEXT(MOD(Q116,60),"00"),"пересечение с другой бронью этого стола в то же время")),"")))))))))</f>
      </c>
      <c r="M116" s="15">
        <f>IF(B116="","",IF(OR(I116="отменена",I116="не пришли"),"нет","да"))</f>
      </c>
      <c r="N116" s="15">
        <f>IF(OR(A116="",E116=""),"",ROUND((A116+E116)*1440,0))</f>
      </c>
      <c r="O116" s="15">
        <f>IF(OR(A116="",F116=""),"",ROUND((IF(G116="",A116,G116)+F116)*1440,0))</f>
      </c>
      <c r="P116" s="15">
        <f>IF(H116&lt;&gt;"",H116,IF($D$3&lt;&gt;"",$D$3,""))</f>
      </c>
      <c r="Q116" s="15">
        <f>IF(OR(O116="",P116=""),"",O116+P116)</f>
      </c>
      <c r="R116" s="15">
        <f>IF(OR(M116&lt;&gt;"да",C116="",N116="",Q116="",O116&lt;=N116),"",COUNTIFS($C$8:$C$207,C116,$M$8:$M$207,"да",$N$8:$N$207,"&lt;"&amp;Q116,$Q$8:$Q$207,"&gt;"&amp;N116)-1)</f>
      </c>
      <c r="S116" s="15">
        <f>IF(OR(R116="",R116=0),"",MAXIFS($Q$8:$Q$207,$C$8:$C$207,C116,$M$8:$M$207,"да",$N$8:$N$207,"&lt;"&amp;N116,$Q$8:$Q$207,"&gt;"&amp;N116))</f>
      </c>
      <c r="T116" s="15">
        <f>IF(OR(R116="",R116=0),"",MINIFS($N$8:$N$207,$C$8:$C$207,C116,$M$8:$M$207,"да",$N$8:$N$207,"&gt;"&amp;N116,$N$8:$N$207,"&lt;"&amp;Q116))</f>
      </c>
      <c r="U116" s="15">
        <f>IF(OR(B116="",M116="нет"),"",IF(LEFT(L116,2)="ок","","да"))</f>
      </c>
    </row>
    <row r="117" spans="1:21" x14ac:dyDescent="0.25">
      <c r="A117" s="11"/>
      <c r="B117" s="12"/>
      <c r="C117" s="12"/>
      <c r="D117" s="12"/>
      <c r="E117" s="13"/>
      <c r="F117" s="13"/>
      <c r="G117" s="11"/>
      <c r="H117" s="12"/>
      <c r="I117" s="12"/>
      <c r="J117" s="12"/>
      <c r="K117" s="14">
        <f>IF(C117="","",IF(COUNTIF('Столы'!$A5:$A54,C117)=0,"нет в справочнике",IF(COUNTIFS('Столы'!$A5:$A54,C117,'Столы'!$B5:$B54,"&gt;0")=0,"не указано",VLOOKUP(C117,'Столы'!$A5:$B54,2,0))))</f>
      </c>
      <c r="L117" s="14">
        <f>IF(B117="","",IF(M117="нет","не занимает стол — статус «"&amp;I117&amp;"»",IF(OR(A117="",C117="",D117="",E117="",F117=""),"нужно уточнить: дата, стол, гости, начало и окончание",IF(OR(K117="нет в справочнике",K117="не указано"),"нужно уточнить вместимость стола "&amp;C117,IF(O117&lt;=N117,"окончание не позже начала — проверьте время или впишите дату окончания",IF(P117="","нужно уточнить резерв между посадками",IF(AND(D117&lt;=K117,R117=0),"ок: мест хватает, пересечений нет",TRIM(IF(D117&gt;K117,"гостей "&amp;D117&amp;" при "&amp;K117&amp;" местах — нужен другой стол. ","")&amp;IF(R117&gt;0,IF(AND(ISNUMBER(S117),S117&gt;N117),"пересечение "&amp;(MIN(S117,Q117)-N117)&amp;" мин: стол занят другой бронью до "&amp;INT(MOD(S117,1440)/60)&amp;":"&amp;TEXT(MOD(S117,60),"00")&amp;" (с резервом) — свободен не раньше этого времени",IF(AND(ISNUMBER(T117),T117&gt;0),"пересечение "&amp;(Q117-T117)&amp;" мин: следующая бронь с "&amp;INT(MOD(T117,1440)/60)&amp;":"&amp;TEXT(MOD(T117,60),"00")&amp;", а стол освободится (с резервом) в "&amp;INT(MOD(Q117,1440)/60)&amp;":"&amp;TEXT(MOD(Q117,60),"00"),"пересечение с другой бронью этого стола в то же время")),"")))))))))</f>
      </c>
      <c r="M117" s="15">
        <f>IF(B117="","",IF(OR(I117="отменена",I117="не пришли"),"нет","да"))</f>
      </c>
      <c r="N117" s="15">
        <f>IF(OR(A117="",E117=""),"",ROUND((A117+E117)*1440,0))</f>
      </c>
      <c r="O117" s="15">
        <f>IF(OR(A117="",F117=""),"",ROUND((IF(G117="",A117,G117)+F117)*1440,0))</f>
      </c>
      <c r="P117" s="15">
        <f>IF(H117&lt;&gt;"",H117,IF($D$3&lt;&gt;"",$D$3,""))</f>
      </c>
      <c r="Q117" s="15">
        <f>IF(OR(O117="",P117=""),"",O117+P117)</f>
      </c>
      <c r="R117" s="15">
        <f>IF(OR(M117&lt;&gt;"да",C117="",N117="",Q117="",O117&lt;=N117),"",COUNTIFS($C$8:$C$207,C117,$M$8:$M$207,"да",$N$8:$N$207,"&lt;"&amp;Q117,$Q$8:$Q$207,"&gt;"&amp;N117)-1)</f>
      </c>
      <c r="S117" s="15">
        <f>IF(OR(R117="",R117=0),"",MAXIFS($Q$8:$Q$207,$C$8:$C$207,C117,$M$8:$M$207,"да",$N$8:$N$207,"&lt;"&amp;N117,$Q$8:$Q$207,"&gt;"&amp;N117))</f>
      </c>
      <c r="T117" s="15">
        <f>IF(OR(R117="",R117=0),"",MINIFS($N$8:$N$207,$C$8:$C$207,C117,$M$8:$M$207,"да",$N$8:$N$207,"&gt;"&amp;N117,$N$8:$N$207,"&lt;"&amp;Q117))</f>
      </c>
      <c r="U117" s="15">
        <f>IF(OR(B117="",M117="нет"),"",IF(LEFT(L117,2)="ок","","да"))</f>
      </c>
    </row>
    <row r="118" spans="1:21" x14ac:dyDescent="0.25">
      <c r="A118" s="11"/>
      <c r="B118" s="12"/>
      <c r="C118" s="12"/>
      <c r="D118" s="12"/>
      <c r="E118" s="13"/>
      <c r="F118" s="13"/>
      <c r="G118" s="11"/>
      <c r="H118" s="12"/>
      <c r="I118" s="12"/>
      <c r="J118" s="12"/>
      <c r="K118" s="14">
        <f>IF(C118="","",IF(COUNTIF('Столы'!$A5:$A54,C118)=0,"нет в справочнике",IF(COUNTIFS('Столы'!$A5:$A54,C118,'Столы'!$B5:$B54,"&gt;0")=0,"не указано",VLOOKUP(C118,'Столы'!$A5:$B54,2,0))))</f>
      </c>
      <c r="L118" s="14">
        <f>IF(B118="","",IF(M118="нет","не занимает стол — статус «"&amp;I118&amp;"»",IF(OR(A118="",C118="",D118="",E118="",F118=""),"нужно уточнить: дата, стол, гости, начало и окончание",IF(OR(K118="нет в справочнике",K118="не указано"),"нужно уточнить вместимость стола "&amp;C118,IF(O118&lt;=N118,"окончание не позже начала — проверьте время или впишите дату окончания",IF(P118="","нужно уточнить резерв между посадками",IF(AND(D118&lt;=K118,R118=0),"ок: мест хватает, пересечений нет",TRIM(IF(D118&gt;K118,"гостей "&amp;D118&amp;" при "&amp;K118&amp;" местах — нужен другой стол. ","")&amp;IF(R118&gt;0,IF(AND(ISNUMBER(S118),S118&gt;N118),"пересечение "&amp;(MIN(S118,Q118)-N118)&amp;" мин: стол занят другой бронью до "&amp;INT(MOD(S118,1440)/60)&amp;":"&amp;TEXT(MOD(S118,60),"00")&amp;" (с резервом) — свободен не раньше этого времени",IF(AND(ISNUMBER(T118),T118&gt;0),"пересечение "&amp;(Q118-T118)&amp;" мин: следующая бронь с "&amp;INT(MOD(T118,1440)/60)&amp;":"&amp;TEXT(MOD(T118,60),"00")&amp;", а стол освободится (с резервом) в "&amp;INT(MOD(Q118,1440)/60)&amp;":"&amp;TEXT(MOD(Q118,60),"00"),"пересечение с другой бронью этого стола в то же время")),"")))))))))</f>
      </c>
      <c r="M118" s="15">
        <f>IF(B118="","",IF(OR(I118="отменена",I118="не пришли"),"нет","да"))</f>
      </c>
      <c r="N118" s="15">
        <f>IF(OR(A118="",E118=""),"",ROUND((A118+E118)*1440,0))</f>
      </c>
      <c r="O118" s="15">
        <f>IF(OR(A118="",F118=""),"",ROUND((IF(G118="",A118,G118)+F118)*1440,0))</f>
      </c>
      <c r="P118" s="15">
        <f>IF(H118&lt;&gt;"",H118,IF($D$3&lt;&gt;"",$D$3,""))</f>
      </c>
      <c r="Q118" s="15">
        <f>IF(OR(O118="",P118=""),"",O118+P118)</f>
      </c>
      <c r="R118" s="15">
        <f>IF(OR(M118&lt;&gt;"да",C118="",N118="",Q118="",O118&lt;=N118),"",COUNTIFS($C$8:$C$207,C118,$M$8:$M$207,"да",$N$8:$N$207,"&lt;"&amp;Q118,$Q$8:$Q$207,"&gt;"&amp;N118)-1)</f>
      </c>
      <c r="S118" s="15">
        <f>IF(OR(R118="",R118=0),"",MAXIFS($Q$8:$Q$207,$C$8:$C$207,C118,$M$8:$M$207,"да",$N$8:$N$207,"&lt;"&amp;N118,$Q$8:$Q$207,"&gt;"&amp;N118))</f>
      </c>
      <c r="T118" s="15">
        <f>IF(OR(R118="",R118=0),"",MINIFS($N$8:$N$207,$C$8:$C$207,C118,$M$8:$M$207,"да",$N$8:$N$207,"&gt;"&amp;N118,$N$8:$N$207,"&lt;"&amp;Q118))</f>
      </c>
      <c r="U118" s="15">
        <f>IF(OR(B118="",M118="нет"),"",IF(LEFT(L118,2)="ок","","да"))</f>
      </c>
    </row>
    <row r="119" spans="1:21" x14ac:dyDescent="0.25">
      <c r="A119" s="11"/>
      <c r="B119" s="12"/>
      <c r="C119" s="12"/>
      <c r="D119" s="12"/>
      <c r="E119" s="13"/>
      <c r="F119" s="13"/>
      <c r="G119" s="11"/>
      <c r="H119" s="12"/>
      <c r="I119" s="12"/>
      <c r="J119" s="12"/>
      <c r="K119" s="14">
        <f>IF(C119="","",IF(COUNTIF('Столы'!$A5:$A54,C119)=0,"нет в справочнике",IF(COUNTIFS('Столы'!$A5:$A54,C119,'Столы'!$B5:$B54,"&gt;0")=0,"не указано",VLOOKUP(C119,'Столы'!$A5:$B54,2,0))))</f>
      </c>
      <c r="L119" s="14">
        <f>IF(B119="","",IF(M119="нет","не занимает стол — статус «"&amp;I119&amp;"»",IF(OR(A119="",C119="",D119="",E119="",F119=""),"нужно уточнить: дата, стол, гости, начало и окончание",IF(OR(K119="нет в справочнике",K119="не указано"),"нужно уточнить вместимость стола "&amp;C119,IF(O119&lt;=N119,"окончание не позже начала — проверьте время или впишите дату окончания",IF(P119="","нужно уточнить резерв между посадками",IF(AND(D119&lt;=K119,R119=0),"ок: мест хватает, пересечений нет",TRIM(IF(D119&gt;K119,"гостей "&amp;D119&amp;" при "&amp;K119&amp;" местах — нужен другой стол. ","")&amp;IF(R119&gt;0,IF(AND(ISNUMBER(S119),S119&gt;N119),"пересечение "&amp;(MIN(S119,Q119)-N119)&amp;" мин: стол занят другой бронью до "&amp;INT(MOD(S119,1440)/60)&amp;":"&amp;TEXT(MOD(S119,60),"00")&amp;" (с резервом) — свободен не раньше этого времени",IF(AND(ISNUMBER(T119),T119&gt;0),"пересечение "&amp;(Q119-T119)&amp;" мин: следующая бронь с "&amp;INT(MOD(T119,1440)/60)&amp;":"&amp;TEXT(MOD(T119,60),"00")&amp;", а стол освободится (с резервом) в "&amp;INT(MOD(Q119,1440)/60)&amp;":"&amp;TEXT(MOD(Q119,60),"00"),"пересечение с другой бронью этого стола в то же время")),"")))))))))</f>
      </c>
      <c r="M119" s="15">
        <f>IF(B119="","",IF(OR(I119="отменена",I119="не пришли"),"нет","да"))</f>
      </c>
      <c r="N119" s="15">
        <f>IF(OR(A119="",E119=""),"",ROUND((A119+E119)*1440,0))</f>
      </c>
      <c r="O119" s="15">
        <f>IF(OR(A119="",F119=""),"",ROUND((IF(G119="",A119,G119)+F119)*1440,0))</f>
      </c>
      <c r="P119" s="15">
        <f>IF(H119&lt;&gt;"",H119,IF($D$3&lt;&gt;"",$D$3,""))</f>
      </c>
      <c r="Q119" s="15">
        <f>IF(OR(O119="",P119=""),"",O119+P119)</f>
      </c>
      <c r="R119" s="15">
        <f>IF(OR(M119&lt;&gt;"да",C119="",N119="",Q119="",O119&lt;=N119),"",COUNTIFS($C$8:$C$207,C119,$M$8:$M$207,"да",$N$8:$N$207,"&lt;"&amp;Q119,$Q$8:$Q$207,"&gt;"&amp;N119)-1)</f>
      </c>
      <c r="S119" s="15">
        <f>IF(OR(R119="",R119=0),"",MAXIFS($Q$8:$Q$207,$C$8:$C$207,C119,$M$8:$M$207,"да",$N$8:$N$207,"&lt;"&amp;N119,$Q$8:$Q$207,"&gt;"&amp;N119))</f>
      </c>
      <c r="T119" s="15">
        <f>IF(OR(R119="",R119=0),"",MINIFS($N$8:$N$207,$C$8:$C$207,C119,$M$8:$M$207,"да",$N$8:$N$207,"&gt;"&amp;N119,$N$8:$N$207,"&lt;"&amp;Q119))</f>
      </c>
      <c r="U119" s="15">
        <f>IF(OR(B119="",M119="нет"),"",IF(LEFT(L119,2)="ок","","да"))</f>
      </c>
    </row>
    <row r="120" spans="1:21" x14ac:dyDescent="0.25">
      <c r="A120" s="11"/>
      <c r="B120" s="12"/>
      <c r="C120" s="12"/>
      <c r="D120" s="12"/>
      <c r="E120" s="13"/>
      <c r="F120" s="13"/>
      <c r="G120" s="11"/>
      <c r="H120" s="12"/>
      <c r="I120" s="12"/>
      <c r="J120" s="12"/>
      <c r="K120" s="14">
        <f>IF(C120="","",IF(COUNTIF('Столы'!$A5:$A54,C120)=0,"нет в справочнике",IF(COUNTIFS('Столы'!$A5:$A54,C120,'Столы'!$B5:$B54,"&gt;0")=0,"не указано",VLOOKUP(C120,'Столы'!$A5:$B54,2,0))))</f>
      </c>
      <c r="L120" s="14">
        <f>IF(B120="","",IF(M120="нет","не занимает стол — статус «"&amp;I120&amp;"»",IF(OR(A120="",C120="",D120="",E120="",F120=""),"нужно уточнить: дата, стол, гости, начало и окончание",IF(OR(K120="нет в справочнике",K120="не указано"),"нужно уточнить вместимость стола "&amp;C120,IF(O120&lt;=N120,"окончание не позже начала — проверьте время или впишите дату окончания",IF(P120="","нужно уточнить резерв между посадками",IF(AND(D120&lt;=K120,R120=0),"ок: мест хватает, пересечений нет",TRIM(IF(D120&gt;K120,"гостей "&amp;D120&amp;" при "&amp;K120&amp;" местах — нужен другой стол. ","")&amp;IF(R120&gt;0,IF(AND(ISNUMBER(S120),S120&gt;N120),"пересечение "&amp;(MIN(S120,Q120)-N120)&amp;" мин: стол занят другой бронью до "&amp;INT(MOD(S120,1440)/60)&amp;":"&amp;TEXT(MOD(S120,60),"00")&amp;" (с резервом) — свободен не раньше этого времени",IF(AND(ISNUMBER(T120),T120&gt;0),"пересечение "&amp;(Q120-T120)&amp;" мин: следующая бронь с "&amp;INT(MOD(T120,1440)/60)&amp;":"&amp;TEXT(MOD(T120,60),"00")&amp;", а стол освободится (с резервом) в "&amp;INT(MOD(Q120,1440)/60)&amp;":"&amp;TEXT(MOD(Q120,60),"00"),"пересечение с другой бронью этого стола в то же время")),"")))))))))</f>
      </c>
      <c r="M120" s="15">
        <f>IF(B120="","",IF(OR(I120="отменена",I120="не пришли"),"нет","да"))</f>
      </c>
      <c r="N120" s="15">
        <f>IF(OR(A120="",E120=""),"",ROUND((A120+E120)*1440,0))</f>
      </c>
      <c r="O120" s="15">
        <f>IF(OR(A120="",F120=""),"",ROUND((IF(G120="",A120,G120)+F120)*1440,0))</f>
      </c>
      <c r="P120" s="15">
        <f>IF(H120&lt;&gt;"",H120,IF($D$3&lt;&gt;"",$D$3,""))</f>
      </c>
      <c r="Q120" s="15">
        <f>IF(OR(O120="",P120=""),"",O120+P120)</f>
      </c>
      <c r="R120" s="15">
        <f>IF(OR(M120&lt;&gt;"да",C120="",N120="",Q120="",O120&lt;=N120),"",COUNTIFS($C$8:$C$207,C120,$M$8:$M$207,"да",$N$8:$N$207,"&lt;"&amp;Q120,$Q$8:$Q$207,"&gt;"&amp;N120)-1)</f>
      </c>
      <c r="S120" s="15">
        <f>IF(OR(R120="",R120=0),"",MAXIFS($Q$8:$Q$207,$C$8:$C$207,C120,$M$8:$M$207,"да",$N$8:$N$207,"&lt;"&amp;N120,$Q$8:$Q$207,"&gt;"&amp;N120))</f>
      </c>
      <c r="T120" s="15">
        <f>IF(OR(R120="",R120=0),"",MINIFS($N$8:$N$207,$C$8:$C$207,C120,$M$8:$M$207,"да",$N$8:$N$207,"&gt;"&amp;N120,$N$8:$N$207,"&lt;"&amp;Q120))</f>
      </c>
      <c r="U120" s="15">
        <f>IF(OR(B120="",M120="нет"),"",IF(LEFT(L120,2)="ок","","да"))</f>
      </c>
    </row>
    <row r="121" spans="1:21" x14ac:dyDescent="0.25">
      <c r="A121" s="11"/>
      <c r="B121" s="12"/>
      <c r="C121" s="12"/>
      <c r="D121" s="12"/>
      <c r="E121" s="13"/>
      <c r="F121" s="13"/>
      <c r="G121" s="11"/>
      <c r="H121" s="12"/>
      <c r="I121" s="12"/>
      <c r="J121" s="12"/>
      <c r="K121" s="14">
        <f>IF(C121="","",IF(COUNTIF('Столы'!$A5:$A54,C121)=0,"нет в справочнике",IF(COUNTIFS('Столы'!$A5:$A54,C121,'Столы'!$B5:$B54,"&gt;0")=0,"не указано",VLOOKUP(C121,'Столы'!$A5:$B54,2,0))))</f>
      </c>
      <c r="L121" s="14">
        <f>IF(B121="","",IF(M121="нет","не занимает стол — статус «"&amp;I121&amp;"»",IF(OR(A121="",C121="",D121="",E121="",F121=""),"нужно уточнить: дата, стол, гости, начало и окончание",IF(OR(K121="нет в справочнике",K121="не указано"),"нужно уточнить вместимость стола "&amp;C121,IF(O121&lt;=N121,"окончание не позже начала — проверьте время или впишите дату окончания",IF(P121="","нужно уточнить резерв между посадками",IF(AND(D121&lt;=K121,R121=0),"ок: мест хватает, пересечений нет",TRIM(IF(D121&gt;K121,"гостей "&amp;D121&amp;" при "&amp;K121&amp;" местах — нужен другой стол. ","")&amp;IF(R121&gt;0,IF(AND(ISNUMBER(S121),S121&gt;N121),"пересечение "&amp;(MIN(S121,Q121)-N121)&amp;" мин: стол занят другой бронью до "&amp;INT(MOD(S121,1440)/60)&amp;":"&amp;TEXT(MOD(S121,60),"00")&amp;" (с резервом) — свободен не раньше этого времени",IF(AND(ISNUMBER(T121),T121&gt;0),"пересечение "&amp;(Q121-T121)&amp;" мин: следующая бронь с "&amp;INT(MOD(T121,1440)/60)&amp;":"&amp;TEXT(MOD(T121,60),"00")&amp;", а стол освободится (с резервом) в "&amp;INT(MOD(Q121,1440)/60)&amp;":"&amp;TEXT(MOD(Q121,60),"00"),"пересечение с другой бронью этого стола в то же время")),"")))))))))</f>
      </c>
      <c r="M121" s="15">
        <f>IF(B121="","",IF(OR(I121="отменена",I121="не пришли"),"нет","да"))</f>
      </c>
      <c r="N121" s="15">
        <f>IF(OR(A121="",E121=""),"",ROUND((A121+E121)*1440,0))</f>
      </c>
      <c r="O121" s="15">
        <f>IF(OR(A121="",F121=""),"",ROUND((IF(G121="",A121,G121)+F121)*1440,0))</f>
      </c>
      <c r="P121" s="15">
        <f>IF(H121&lt;&gt;"",H121,IF($D$3&lt;&gt;"",$D$3,""))</f>
      </c>
      <c r="Q121" s="15">
        <f>IF(OR(O121="",P121=""),"",O121+P121)</f>
      </c>
      <c r="R121" s="15">
        <f>IF(OR(M121&lt;&gt;"да",C121="",N121="",Q121="",O121&lt;=N121),"",COUNTIFS($C$8:$C$207,C121,$M$8:$M$207,"да",$N$8:$N$207,"&lt;"&amp;Q121,$Q$8:$Q$207,"&gt;"&amp;N121)-1)</f>
      </c>
      <c r="S121" s="15">
        <f>IF(OR(R121="",R121=0),"",MAXIFS($Q$8:$Q$207,$C$8:$C$207,C121,$M$8:$M$207,"да",$N$8:$N$207,"&lt;"&amp;N121,$Q$8:$Q$207,"&gt;"&amp;N121))</f>
      </c>
      <c r="T121" s="15">
        <f>IF(OR(R121="",R121=0),"",MINIFS($N$8:$N$207,$C$8:$C$207,C121,$M$8:$M$207,"да",$N$8:$N$207,"&gt;"&amp;N121,$N$8:$N$207,"&lt;"&amp;Q121))</f>
      </c>
      <c r="U121" s="15">
        <f>IF(OR(B121="",M121="нет"),"",IF(LEFT(L121,2)="ок","","да"))</f>
      </c>
    </row>
    <row r="122" spans="1:21" x14ac:dyDescent="0.25">
      <c r="A122" s="11"/>
      <c r="B122" s="12"/>
      <c r="C122" s="12"/>
      <c r="D122" s="12"/>
      <c r="E122" s="13"/>
      <c r="F122" s="13"/>
      <c r="G122" s="11"/>
      <c r="H122" s="12"/>
      <c r="I122" s="12"/>
      <c r="J122" s="12"/>
      <c r="K122" s="14">
        <f>IF(C122="","",IF(COUNTIF('Столы'!$A5:$A54,C122)=0,"нет в справочнике",IF(COUNTIFS('Столы'!$A5:$A54,C122,'Столы'!$B5:$B54,"&gt;0")=0,"не указано",VLOOKUP(C122,'Столы'!$A5:$B54,2,0))))</f>
      </c>
      <c r="L122" s="14">
        <f>IF(B122="","",IF(M122="нет","не занимает стол — статус «"&amp;I122&amp;"»",IF(OR(A122="",C122="",D122="",E122="",F122=""),"нужно уточнить: дата, стол, гости, начало и окончание",IF(OR(K122="нет в справочнике",K122="не указано"),"нужно уточнить вместимость стола "&amp;C122,IF(O122&lt;=N122,"окончание не позже начала — проверьте время или впишите дату окончания",IF(P122="","нужно уточнить резерв между посадками",IF(AND(D122&lt;=K122,R122=0),"ок: мест хватает, пересечений нет",TRIM(IF(D122&gt;K122,"гостей "&amp;D122&amp;" при "&amp;K122&amp;" местах — нужен другой стол. ","")&amp;IF(R122&gt;0,IF(AND(ISNUMBER(S122),S122&gt;N122),"пересечение "&amp;(MIN(S122,Q122)-N122)&amp;" мин: стол занят другой бронью до "&amp;INT(MOD(S122,1440)/60)&amp;":"&amp;TEXT(MOD(S122,60),"00")&amp;" (с резервом) — свободен не раньше этого времени",IF(AND(ISNUMBER(T122),T122&gt;0),"пересечение "&amp;(Q122-T122)&amp;" мин: следующая бронь с "&amp;INT(MOD(T122,1440)/60)&amp;":"&amp;TEXT(MOD(T122,60),"00")&amp;", а стол освободится (с резервом) в "&amp;INT(MOD(Q122,1440)/60)&amp;":"&amp;TEXT(MOD(Q122,60),"00"),"пересечение с другой бронью этого стола в то же время")),"")))))))))</f>
      </c>
      <c r="M122" s="15">
        <f>IF(B122="","",IF(OR(I122="отменена",I122="не пришли"),"нет","да"))</f>
      </c>
      <c r="N122" s="15">
        <f>IF(OR(A122="",E122=""),"",ROUND((A122+E122)*1440,0))</f>
      </c>
      <c r="O122" s="15">
        <f>IF(OR(A122="",F122=""),"",ROUND((IF(G122="",A122,G122)+F122)*1440,0))</f>
      </c>
      <c r="P122" s="15">
        <f>IF(H122&lt;&gt;"",H122,IF($D$3&lt;&gt;"",$D$3,""))</f>
      </c>
      <c r="Q122" s="15">
        <f>IF(OR(O122="",P122=""),"",O122+P122)</f>
      </c>
      <c r="R122" s="15">
        <f>IF(OR(M122&lt;&gt;"да",C122="",N122="",Q122="",O122&lt;=N122),"",COUNTIFS($C$8:$C$207,C122,$M$8:$M$207,"да",$N$8:$N$207,"&lt;"&amp;Q122,$Q$8:$Q$207,"&gt;"&amp;N122)-1)</f>
      </c>
      <c r="S122" s="15">
        <f>IF(OR(R122="",R122=0),"",MAXIFS($Q$8:$Q$207,$C$8:$C$207,C122,$M$8:$M$207,"да",$N$8:$N$207,"&lt;"&amp;N122,$Q$8:$Q$207,"&gt;"&amp;N122))</f>
      </c>
      <c r="T122" s="15">
        <f>IF(OR(R122="",R122=0),"",MINIFS($N$8:$N$207,$C$8:$C$207,C122,$M$8:$M$207,"да",$N$8:$N$207,"&gt;"&amp;N122,$N$8:$N$207,"&lt;"&amp;Q122))</f>
      </c>
      <c r="U122" s="15">
        <f>IF(OR(B122="",M122="нет"),"",IF(LEFT(L122,2)="ок","","да"))</f>
      </c>
    </row>
    <row r="123" spans="1:21" x14ac:dyDescent="0.25">
      <c r="A123" s="11"/>
      <c r="B123" s="12"/>
      <c r="C123" s="12"/>
      <c r="D123" s="12"/>
      <c r="E123" s="13"/>
      <c r="F123" s="13"/>
      <c r="G123" s="11"/>
      <c r="H123" s="12"/>
      <c r="I123" s="12"/>
      <c r="J123" s="12"/>
      <c r="K123" s="14">
        <f>IF(C123="","",IF(COUNTIF('Столы'!$A5:$A54,C123)=0,"нет в справочнике",IF(COUNTIFS('Столы'!$A5:$A54,C123,'Столы'!$B5:$B54,"&gt;0")=0,"не указано",VLOOKUP(C123,'Столы'!$A5:$B54,2,0))))</f>
      </c>
      <c r="L123" s="14">
        <f>IF(B123="","",IF(M123="нет","не занимает стол — статус «"&amp;I123&amp;"»",IF(OR(A123="",C123="",D123="",E123="",F123=""),"нужно уточнить: дата, стол, гости, начало и окончание",IF(OR(K123="нет в справочнике",K123="не указано"),"нужно уточнить вместимость стола "&amp;C123,IF(O123&lt;=N123,"окончание не позже начала — проверьте время или впишите дату окончания",IF(P123="","нужно уточнить резерв между посадками",IF(AND(D123&lt;=K123,R123=0),"ок: мест хватает, пересечений нет",TRIM(IF(D123&gt;K123,"гостей "&amp;D123&amp;" при "&amp;K123&amp;" местах — нужен другой стол. ","")&amp;IF(R123&gt;0,IF(AND(ISNUMBER(S123),S123&gt;N123),"пересечение "&amp;(MIN(S123,Q123)-N123)&amp;" мин: стол занят другой бронью до "&amp;INT(MOD(S123,1440)/60)&amp;":"&amp;TEXT(MOD(S123,60),"00")&amp;" (с резервом) — свободен не раньше этого времени",IF(AND(ISNUMBER(T123),T123&gt;0),"пересечение "&amp;(Q123-T123)&amp;" мин: следующая бронь с "&amp;INT(MOD(T123,1440)/60)&amp;":"&amp;TEXT(MOD(T123,60),"00")&amp;", а стол освободится (с резервом) в "&amp;INT(MOD(Q123,1440)/60)&amp;":"&amp;TEXT(MOD(Q123,60),"00"),"пересечение с другой бронью этого стола в то же время")),"")))))))))</f>
      </c>
      <c r="M123" s="15">
        <f>IF(B123="","",IF(OR(I123="отменена",I123="не пришли"),"нет","да"))</f>
      </c>
      <c r="N123" s="15">
        <f>IF(OR(A123="",E123=""),"",ROUND((A123+E123)*1440,0))</f>
      </c>
      <c r="O123" s="15">
        <f>IF(OR(A123="",F123=""),"",ROUND((IF(G123="",A123,G123)+F123)*1440,0))</f>
      </c>
      <c r="P123" s="15">
        <f>IF(H123&lt;&gt;"",H123,IF($D$3&lt;&gt;"",$D$3,""))</f>
      </c>
      <c r="Q123" s="15">
        <f>IF(OR(O123="",P123=""),"",O123+P123)</f>
      </c>
      <c r="R123" s="15">
        <f>IF(OR(M123&lt;&gt;"да",C123="",N123="",Q123="",O123&lt;=N123),"",COUNTIFS($C$8:$C$207,C123,$M$8:$M$207,"да",$N$8:$N$207,"&lt;"&amp;Q123,$Q$8:$Q$207,"&gt;"&amp;N123)-1)</f>
      </c>
      <c r="S123" s="15">
        <f>IF(OR(R123="",R123=0),"",MAXIFS($Q$8:$Q$207,$C$8:$C$207,C123,$M$8:$M$207,"да",$N$8:$N$207,"&lt;"&amp;N123,$Q$8:$Q$207,"&gt;"&amp;N123))</f>
      </c>
      <c r="T123" s="15">
        <f>IF(OR(R123="",R123=0),"",MINIFS($N$8:$N$207,$C$8:$C$207,C123,$M$8:$M$207,"да",$N$8:$N$207,"&gt;"&amp;N123,$N$8:$N$207,"&lt;"&amp;Q123))</f>
      </c>
      <c r="U123" s="15">
        <f>IF(OR(B123="",M123="нет"),"",IF(LEFT(L123,2)="ок","","да"))</f>
      </c>
    </row>
    <row r="124" spans="1:21" x14ac:dyDescent="0.25">
      <c r="A124" s="11"/>
      <c r="B124" s="12"/>
      <c r="C124" s="12"/>
      <c r="D124" s="12"/>
      <c r="E124" s="13"/>
      <c r="F124" s="13"/>
      <c r="G124" s="11"/>
      <c r="H124" s="12"/>
      <c r="I124" s="12"/>
      <c r="J124" s="12"/>
      <c r="K124" s="14">
        <f>IF(C124="","",IF(COUNTIF('Столы'!$A5:$A54,C124)=0,"нет в справочнике",IF(COUNTIFS('Столы'!$A5:$A54,C124,'Столы'!$B5:$B54,"&gt;0")=0,"не указано",VLOOKUP(C124,'Столы'!$A5:$B54,2,0))))</f>
      </c>
      <c r="L124" s="14">
        <f>IF(B124="","",IF(M124="нет","не занимает стол — статус «"&amp;I124&amp;"»",IF(OR(A124="",C124="",D124="",E124="",F124=""),"нужно уточнить: дата, стол, гости, начало и окончание",IF(OR(K124="нет в справочнике",K124="не указано"),"нужно уточнить вместимость стола "&amp;C124,IF(O124&lt;=N124,"окончание не позже начала — проверьте время или впишите дату окончания",IF(P124="","нужно уточнить резерв между посадками",IF(AND(D124&lt;=K124,R124=0),"ок: мест хватает, пересечений нет",TRIM(IF(D124&gt;K124,"гостей "&amp;D124&amp;" при "&amp;K124&amp;" местах — нужен другой стол. ","")&amp;IF(R124&gt;0,IF(AND(ISNUMBER(S124),S124&gt;N124),"пересечение "&amp;(MIN(S124,Q124)-N124)&amp;" мин: стол занят другой бронью до "&amp;INT(MOD(S124,1440)/60)&amp;":"&amp;TEXT(MOD(S124,60),"00")&amp;" (с резервом) — свободен не раньше этого времени",IF(AND(ISNUMBER(T124),T124&gt;0),"пересечение "&amp;(Q124-T124)&amp;" мин: следующая бронь с "&amp;INT(MOD(T124,1440)/60)&amp;":"&amp;TEXT(MOD(T124,60),"00")&amp;", а стол освободится (с резервом) в "&amp;INT(MOD(Q124,1440)/60)&amp;":"&amp;TEXT(MOD(Q124,60),"00"),"пересечение с другой бронью этого стола в то же время")),"")))))))))</f>
      </c>
      <c r="M124" s="15">
        <f>IF(B124="","",IF(OR(I124="отменена",I124="не пришли"),"нет","да"))</f>
      </c>
      <c r="N124" s="15">
        <f>IF(OR(A124="",E124=""),"",ROUND((A124+E124)*1440,0))</f>
      </c>
      <c r="O124" s="15">
        <f>IF(OR(A124="",F124=""),"",ROUND((IF(G124="",A124,G124)+F124)*1440,0))</f>
      </c>
      <c r="P124" s="15">
        <f>IF(H124&lt;&gt;"",H124,IF($D$3&lt;&gt;"",$D$3,""))</f>
      </c>
      <c r="Q124" s="15">
        <f>IF(OR(O124="",P124=""),"",O124+P124)</f>
      </c>
      <c r="R124" s="15">
        <f>IF(OR(M124&lt;&gt;"да",C124="",N124="",Q124="",O124&lt;=N124),"",COUNTIFS($C$8:$C$207,C124,$M$8:$M$207,"да",$N$8:$N$207,"&lt;"&amp;Q124,$Q$8:$Q$207,"&gt;"&amp;N124)-1)</f>
      </c>
      <c r="S124" s="15">
        <f>IF(OR(R124="",R124=0),"",MAXIFS($Q$8:$Q$207,$C$8:$C$207,C124,$M$8:$M$207,"да",$N$8:$N$207,"&lt;"&amp;N124,$Q$8:$Q$207,"&gt;"&amp;N124))</f>
      </c>
      <c r="T124" s="15">
        <f>IF(OR(R124="",R124=0),"",MINIFS($N$8:$N$207,$C$8:$C$207,C124,$M$8:$M$207,"да",$N$8:$N$207,"&gt;"&amp;N124,$N$8:$N$207,"&lt;"&amp;Q124))</f>
      </c>
      <c r="U124" s="15">
        <f>IF(OR(B124="",M124="нет"),"",IF(LEFT(L124,2)="ок","","да"))</f>
      </c>
    </row>
    <row r="125" spans="1:21" x14ac:dyDescent="0.25">
      <c r="A125" s="11"/>
      <c r="B125" s="12"/>
      <c r="C125" s="12"/>
      <c r="D125" s="12"/>
      <c r="E125" s="13"/>
      <c r="F125" s="13"/>
      <c r="G125" s="11"/>
      <c r="H125" s="12"/>
      <c r="I125" s="12"/>
      <c r="J125" s="12"/>
      <c r="K125" s="14">
        <f>IF(C125="","",IF(COUNTIF('Столы'!$A5:$A54,C125)=0,"нет в справочнике",IF(COUNTIFS('Столы'!$A5:$A54,C125,'Столы'!$B5:$B54,"&gt;0")=0,"не указано",VLOOKUP(C125,'Столы'!$A5:$B54,2,0))))</f>
      </c>
      <c r="L125" s="14">
        <f>IF(B125="","",IF(M125="нет","не занимает стол — статус «"&amp;I125&amp;"»",IF(OR(A125="",C125="",D125="",E125="",F125=""),"нужно уточнить: дата, стол, гости, начало и окончание",IF(OR(K125="нет в справочнике",K125="не указано"),"нужно уточнить вместимость стола "&amp;C125,IF(O125&lt;=N125,"окончание не позже начала — проверьте время или впишите дату окончания",IF(P125="","нужно уточнить резерв между посадками",IF(AND(D125&lt;=K125,R125=0),"ок: мест хватает, пересечений нет",TRIM(IF(D125&gt;K125,"гостей "&amp;D125&amp;" при "&amp;K125&amp;" местах — нужен другой стол. ","")&amp;IF(R125&gt;0,IF(AND(ISNUMBER(S125),S125&gt;N125),"пересечение "&amp;(MIN(S125,Q125)-N125)&amp;" мин: стол занят другой бронью до "&amp;INT(MOD(S125,1440)/60)&amp;":"&amp;TEXT(MOD(S125,60),"00")&amp;" (с резервом) — свободен не раньше этого времени",IF(AND(ISNUMBER(T125),T125&gt;0),"пересечение "&amp;(Q125-T125)&amp;" мин: следующая бронь с "&amp;INT(MOD(T125,1440)/60)&amp;":"&amp;TEXT(MOD(T125,60),"00")&amp;", а стол освободится (с резервом) в "&amp;INT(MOD(Q125,1440)/60)&amp;":"&amp;TEXT(MOD(Q125,60),"00"),"пересечение с другой бронью этого стола в то же время")),"")))))))))</f>
      </c>
      <c r="M125" s="15">
        <f>IF(B125="","",IF(OR(I125="отменена",I125="не пришли"),"нет","да"))</f>
      </c>
      <c r="N125" s="15">
        <f>IF(OR(A125="",E125=""),"",ROUND((A125+E125)*1440,0))</f>
      </c>
      <c r="O125" s="15">
        <f>IF(OR(A125="",F125=""),"",ROUND((IF(G125="",A125,G125)+F125)*1440,0))</f>
      </c>
      <c r="P125" s="15">
        <f>IF(H125&lt;&gt;"",H125,IF($D$3&lt;&gt;"",$D$3,""))</f>
      </c>
      <c r="Q125" s="15">
        <f>IF(OR(O125="",P125=""),"",O125+P125)</f>
      </c>
      <c r="R125" s="15">
        <f>IF(OR(M125&lt;&gt;"да",C125="",N125="",Q125="",O125&lt;=N125),"",COUNTIFS($C$8:$C$207,C125,$M$8:$M$207,"да",$N$8:$N$207,"&lt;"&amp;Q125,$Q$8:$Q$207,"&gt;"&amp;N125)-1)</f>
      </c>
      <c r="S125" s="15">
        <f>IF(OR(R125="",R125=0),"",MAXIFS($Q$8:$Q$207,$C$8:$C$207,C125,$M$8:$M$207,"да",$N$8:$N$207,"&lt;"&amp;N125,$Q$8:$Q$207,"&gt;"&amp;N125))</f>
      </c>
      <c r="T125" s="15">
        <f>IF(OR(R125="",R125=0),"",MINIFS($N$8:$N$207,$C$8:$C$207,C125,$M$8:$M$207,"да",$N$8:$N$207,"&gt;"&amp;N125,$N$8:$N$207,"&lt;"&amp;Q125))</f>
      </c>
      <c r="U125" s="15">
        <f>IF(OR(B125="",M125="нет"),"",IF(LEFT(L125,2)="ок","","да"))</f>
      </c>
    </row>
    <row r="126" spans="1:21" x14ac:dyDescent="0.25">
      <c r="A126" s="11"/>
      <c r="B126" s="12"/>
      <c r="C126" s="12"/>
      <c r="D126" s="12"/>
      <c r="E126" s="13"/>
      <c r="F126" s="13"/>
      <c r="G126" s="11"/>
      <c r="H126" s="12"/>
      <c r="I126" s="12"/>
      <c r="J126" s="12"/>
      <c r="K126" s="14">
        <f>IF(C126="","",IF(COUNTIF('Столы'!$A5:$A54,C126)=0,"нет в справочнике",IF(COUNTIFS('Столы'!$A5:$A54,C126,'Столы'!$B5:$B54,"&gt;0")=0,"не указано",VLOOKUP(C126,'Столы'!$A5:$B54,2,0))))</f>
      </c>
      <c r="L126" s="14">
        <f>IF(B126="","",IF(M126="нет","не занимает стол — статус «"&amp;I126&amp;"»",IF(OR(A126="",C126="",D126="",E126="",F126=""),"нужно уточнить: дата, стол, гости, начало и окончание",IF(OR(K126="нет в справочнике",K126="не указано"),"нужно уточнить вместимость стола "&amp;C126,IF(O126&lt;=N126,"окончание не позже начала — проверьте время или впишите дату окончания",IF(P126="","нужно уточнить резерв между посадками",IF(AND(D126&lt;=K126,R126=0),"ок: мест хватает, пересечений нет",TRIM(IF(D126&gt;K126,"гостей "&amp;D126&amp;" при "&amp;K126&amp;" местах — нужен другой стол. ","")&amp;IF(R126&gt;0,IF(AND(ISNUMBER(S126),S126&gt;N126),"пересечение "&amp;(MIN(S126,Q126)-N126)&amp;" мин: стол занят другой бронью до "&amp;INT(MOD(S126,1440)/60)&amp;":"&amp;TEXT(MOD(S126,60),"00")&amp;" (с резервом) — свободен не раньше этого времени",IF(AND(ISNUMBER(T126),T126&gt;0),"пересечение "&amp;(Q126-T126)&amp;" мин: следующая бронь с "&amp;INT(MOD(T126,1440)/60)&amp;":"&amp;TEXT(MOD(T126,60),"00")&amp;", а стол освободится (с резервом) в "&amp;INT(MOD(Q126,1440)/60)&amp;":"&amp;TEXT(MOD(Q126,60),"00"),"пересечение с другой бронью этого стола в то же время")),"")))))))))</f>
      </c>
      <c r="M126" s="15">
        <f>IF(B126="","",IF(OR(I126="отменена",I126="не пришли"),"нет","да"))</f>
      </c>
      <c r="N126" s="15">
        <f>IF(OR(A126="",E126=""),"",ROUND((A126+E126)*1440,0))</f>
      </c>
      <c r="O126" s="15">
        <f>IF(OR(A126="",F126=""),"",ROUND((IF(G126="",A126,G126)+F126)*1440,0))</f>
      </c>
      <c r="P126" s="15">
        <f>IF(H126&lt;&gt;"",H126,IF($D$3&lt;&gt;"",$D$3,""))</f>
      </c>
      <c r="Q126" s="15">
        <f>IF(OR(O126="",P126=""),"",O126+P126)</f>
      </c>
      <c r="R126" s="15">
        <f>IF(OR(M126&lt;&gt;"да",C126="",N126="",Q126="",O126&lt;=N126),"",COUNTIFS($C$8:$C$207,C126,$M$8:$M$207,"да",$N$8:$N$207,"&lt;"&amp;Q126,$Q$8:$Q$207,"&gt;"&amp;N126)-1)</f>
      </c>
      <c r="S126" s="15">
        <f>IF(OR(R126="",R126=0),"",MAXIFS($Q$8:$Q$207,$C$8:$C$207,C126,$M$8:$M$207,"да",$N$8:$N$207,"&lt;"&amp;N126,$Q$8:$Q$207,"&gt;"&amp;N126))</f>
      </c>
      <c r="T126" s="15">
        <f>IF(OR(R126="",R126=0),"",MINIFS($N$8:$N$207,$C$8:$C$207,C126,$M$8:$M$207,"да",$N$8:$N$207,"&gt;"&amp;N126,$N$8:$N$207,"&lt;"&amp;Q126))</f>
      </c>
      <c r="U126" s="15">
        <f>IF(OR(B126="",M126="нет"),"",IF(LEFT(L126,2)="ок","","да"))</f>
      </c>
    </row>
    <row r="127" spans="1:21" x14ac:dyDescent="0.25">
      <c r="A127" s="11"/>
      <c r="B127" s="12"/>
      <c r="C127" s="12"/>
      <c r="D127" s="12"/>
      <c r="E127" s="13"/>
      <c r="F127" s="13"/>
      <c r="G127" s="11"/>
      <c r="H127" s="12"/>
      <c r="I127" s="12"/>
      <c r="J127" s="12"/>
      <c r="K127" s="14">
        <f>IF(C127="","",IF(COUNTIF('Столы'!$A5:$A54,C127)=0,"нет в справочнике",IF(COUNTIFS('Столы'!$A5:$A54,C127,'Столы'!$B5:$B54,"&gt;0")=0,"не указано",VLOOKUP(C127,'Столы'!$A5:$B54,2,0))))</f>
      </c>
      <c r="L127" s="14">
        <f>IF(B127="","",IF(M127="нет","не занимает стол — статус «"&amp;I127&amp;"»",IF(OR(A127="",C127="",D127="",E127="",F127=""),"нужно уточнить: дата, стол, гости, начало и окончание",IF(OR(K127="нет в справочнике",K127="не указано"),"нужно уточнить вместимость стола "&amp;C127,IF(O127&lt;=N127,"окончание не позже начала — проверьте время или впишите дату окончания",IF(P127="","нужно уточнить резерв между посадками",IF(AND(D127&lt;=K127,R127=0),"ок: мест хватает, пересечений нет",TRIM(IF(D127&gt;K127,"гостей "&amp;D127&amp;" при "&amp;K127&amp;" местах — нужен другой стол. ","")&amp;IF(R127&gt;0,IF(AND(ISNUMBER(S127),S127&gt;N127),"пересечение "&amp;(MIN(S127,Q127)-N127)&amp;" мин: стол занят другой бронью до "&amp;INT(MOD(S127,1440)/60)&amp;":"&amp;TEXT(MOD(S127,60),"00")&amp;" (с резервом) — свободен не раньше этого времени",IF(AND(ISNUMBER(T127),T127&gt;0),"пересечение "&amp;(Q127-T127)&amp;" мин: следующая бронь с "&amp;INT(MOD(T127,1440)/60)&amp;":"&amp;TEXT(MOD(T127,60),"00")&amp;", а стол освободится (с резервом) в "&amp;INT(MOD(Q127,1440)/60)&amp;":"&amp;TEXT(MOD(Q127,60),"00"),"пересечение с другой бронью этого стола в то же время")),"")))))))))</f>
      </c>
      <c r="M127" s="15">
        <f>IF(B127="","",IF(OR(I127="отменена",I127="не пришли"),"нет","да"))</f>
      </c>
      <c r="N127" s="15">
        <f>IF(OR(A127="",E127=""),"",ROUND((A127+E127)*1440,0))</f>
      </c>
      <c r="O127" s="15">
        <f>IF(OR(A127="",F127=""),"",ROUND((IF(G127="",A127,G127)+F127)*1440,0))</f>
      </c>
      <c r="P127" s="15">
        <f>IF(H127&lt;&gt;"",H127,IF($D$3&lt;&gt;"",$D$3,""))</f>
      </c>
      <c r="Q127" s="15">
        <f>IF(OR(O127="",P127=""),"",O127+P127)</f>
      </c>
      <c r="R127" s="15">
        <f>IF(OR(M127&lt;&gt;"да",C127="",N127="",Q127="",O127&lt;=N127),"",COUNTIFS($C$8:$C$207,C127,$M$8:$M$207,"да",$N$8:$N$207,"&lt;"&amp;Q127,$Q$8:$Q$207,"&gt;"&amp;N127)-1)</f>
      </c>
      <c r="S127" s="15">
        <f>IF(OR(R127="",R127=0),"",MAXIFS($Q$8:$Q$207,$C$8:$C$207,C127,$M$8:$M$207,"да",$N$8:$N$207,"&lt;"&amp;N127,$Q$8:$Q$207,"&gt;"&amp;N127))</f>
      </c>
      <c r="T127" s="15">
        <f>IF(OR(R127="",R127=0),"",MINIFS($N$8:$N$207,$C$8:$C$207,C127,$M$8:$M$207,"да",$N$8:$N$207,"&gt;"&amp;N127,$N$8:$N$207,"&lt;"&amp;Q127))</f>
      </c>
      <c r="U127" s="15">
        <f>IF(OR(B127="",M127="нет"),"",IF(LEFT(L127,2)="ок","","да"))</f>
      </c>
    </row>
    <row r="128" spans="1:21" x14ac:dyDescent="0.25">
      <c r="A128" s="11"/>
      <c r="B128" s="12"/>
      <c r="C128" s="12"/>
      <c r="D128" s="12"/>
      <c r="E128" s="13"/>
      <c r="F128" s="13"/>
      <c r="G128" s="11"/>
      <c r="H128" s="12"/>
      <c r="I128" s="12"/>
      <c r="J128" s="12"/>
      <c r="K128" s="14">
        <f>IF(C128="","",IF(COUNTIF('Столы'!$A5:$A54,C128)=0,"нет в справочнике",IF(COUNTIFS('Столы'!$A5:$A54,C128,'Столы'!$B5:$B54,"&gt;0")=0,"не указано",VLOOKUP(C128,'Столы'!$A5:$B54,2,0))))</f>
      </c>
      <c r="L128" s="14">
        <f>IF(B128="","",IF(M128="нет","не занимает стол — статус «"&amp;I128&amp;"»",IF(OR(A128="",C128="",D128="",E128="",F128=""),"нужно уточнить: дата, стол, гости, начало и окончание",IF(OR(K128="нет в справочнике",K128="не указано"),"нужно уточнить вместимость стола "&amp;C128,IF(O128&lt;=N128,"окончание не позже начала — проверьте время или впишите дату окончания",IF(P128="","нужно уточнить резерв между посадками",IF(AND(D128&lt;=K128,R128=0),"ок: мест хватает, пересечений нет",TRIM(IF(D128&gt;K128,"гостей "&amp;D128&amp;" при "&amp;K128&amp;" местах — нужен другой стол. ","")&amp;IF(R128&gt;0,IF(AND(ISNUMBER(S128),S128&gt;N128),"пересечение "&amp;(MIN(S128,Q128)-N128)&amp;" мин: стол занят другой бронью до "&amp;INT(MOD(S128,1440)/60)&amp;":"&amp;TEXT(MOD(S128,60),"00")&amp;" (с резервом) — свободен не раньше этого времени",IF(AND(ISNUMBER(T128),T128&gt;0),"пересечение "&amp;(Q128-T128)&amp;" мин: следующая бронь с "&amp;INT(MOD(T128,1440)/60)&amp;":"&amp;TEXT(MOD(T128,60),"00")&amp;", а стол освободится (с резервом) в "&amp;INT(MOD(Q128,1440)/60)&amp;":"&amp;TEXT(MOD(Q128,60),"00"),"пересечение с другой бронью этого стола в то же время")),"")))))))))</f>
      </c>
      <c r="M128" s="15">
        <f>IF(B128="","",IF(OR(I128="отменена",I128="не пришли"),"нет","да"))</f>
      </c>
      <c r="N128" s="15">
        <f>IF(OR(A128="",E128=""),"",ROUND((A128+E128)*1440,0))</f>
      </c>
      <c r="O128" s="15">
        <f>IF(OR(A128="",F128=""),"",ROUND((IF(G128="",A128,G128)+F128)*1440,0))</f>
      </c>
      <c r="P128" s="15">
        <f>IF(H128&lt;&gt;"",H128,IF($D$3&lt;&gt;"",$D$3,""))</f>
      </c>
      <c r="Q128" s="15">
        <f>IF(OR(O128="",P128=""),"",O128+P128)</f>
      </c>
      <c r="R128" s="15">
        <f>IF(OR(M128&lt;&gt;"да",C128="",N128="",Q128="",O128&lt;=N128),"",COUNTIFS($C$8:$C$207,C128,$M$8:$M$207,"да",$N$8:$N$207,"&lt;"&amp;Q128,$Q$8:$Q$207,"&gt;"&amp;N128)-1)</f>
      </c>
      <c r="S128" s="15">
        <f>IF(OR(R128="",R128=0),"",MAXIFS($Q$8:$Q$207,$C$8:$C$207,C128,$M$8:$M$207,"да",$N$8:$N$207,"&lt;"&amp;N128,$Q$8:$Q$207,"&gt;"&amp;N128))</f>
      </c>
      <c r="T128" s="15">
        <f>IF(OR(R128="",R128=0),"",MINIFS($N$8:$N$207,$C$8:$C$207,C128,$M$8:$M$207,"да",$N$8:$N$207,"&gt;"&amp;N128,$N$8:$N$207,"&lt;"&amp;Q128))</f>
      </c>
      <c r="U128" s="15">
        <f>IF(OR(B128="",M128="нет"),"",IF(LEFT(L128,2)="ок","","да"))</f>
      </c>
    </row>
    <row r="129" spans="1:21" x14ac:dyDescent="0.25">
      <c r="A129" s="11"/>
      <c r="B129" s="12"/>
      <c r="C129" s="12"/>
      <c r="D129" s="12"/>
      <c r="E129" s="13"/>
      <c r="F129" s="13"/>
      <c r="G129" s="11"/>
      <c r="H129" s="12"/>
      <c r="I129" s="12"/>
      <c r="J129" s="12"/>
      <c r="K129" s="14">
        <f>IF(C129="","",IF(COUNTIF('Столы'!$A5:$A54,C129)=0,"нет в справочнике",IF(COUNTIFS('Столы'!$A5:$A54,C129,'Столы'!$B5:$B54,"&gt;0")=0,"не указано",VLOOKUP(C129,'Столы'!$A5:$B54,2,0))))</f>
      </c>
      <c r="L129" s="14">
        <f>IF(B129="","",IF(M129="нет","не занимает стол — статус «"&amp;I129&amp;"»",IF(OR(A129="",C129="",D129="",E129="",F129=""),"нужно уточнить: дата, стол, гости, начало и окончание",IF(OR(K129="нет в справочнике",K129="не указано"),"нужно уточнить вместимость стола "&amp;C129,IF(O129&lt;=N129,"окончание не позже начала — проверьте время или впишите дату окончания",IF(P129="","нужно уточнить резерв между посадками",IF(AND(D129&lt;=K129,R129=0),"ок: мест хватает, пересечений нет",TRIM(IF(D129&gt;K129,"гостей "&amp;D129&amp;" при "&amp;K129&amp;" местах — нужен другой стол. ","")&amp;IF(R129&gt;0,IF(AND(ISNUMBER(S129),S129&gt;N129),"пересечение "&amp;(MIN(S129,Q129)-N129)&amp;" мин: стол занят другой бронью до "&amp;INT(MOD(S129,1440)/60)&amp;":"&amp;TEXT(MOD(S129,60),"00")&amp;" (с резервом) — свободен не раньше этого времени",IF(AND(ISNUMBER(T129),T129&gt;0),"пересечение "&amp;(Q129-T129)&amp;" мин: следующая бронь с "&amp;INT(MOD(T129,1440)/60)&amp;":"&amp;TEXT(MOD(T129,60),"00")&amp;", а стол освободится (с резервом) в "&amp;INT(MOD(Q129,1440)/60)&amp;":"&amp;TEXT(MOD(Q129,60),"00"),"пересечение с другой бронью этого стола в то же время")),"")))))))))</f>
      </c>
      <c r="M129" s="15">
        <f>IF(B129="","",IF(OR(I129="отменена",I129="не пришли"),"нет","да"))</f>
      </c>
      <c r="N129" s="15">
        <f>IF(OR(A129="",E129=""),"",ROUND((A129+E129)*1440,0))</f>
      </c>
      <c r="O129" s="15">
        <f>IF(OR(A129="",F129=""),"",ROUND((IF(G129="",A129,G129)+F129)*1440,0))</f>
      </c>
      <c r="P129" s="15">
        <f>IF(H129&lt;&gt;"",H129,IF($D$3&lt;&gt;"",$D$3,""))</f>
      </c>
      <c r="Q129" s="15">
        <f>IF(OR(O129="",P129=""),"",O129+P129)</f>
      </c>
      <c r="R129" s="15">
        <f>IF(OR(M129&lt;&gt;"да",C129="",N129="",Q129="",O129&lt;=N129),"",COUNTIFS($C$8:$C$207,C129,$M$8:$M$207,"да",$N$8:$N$207,"&lt;"&amp;Q129,$Q$8:$Q$207,"&gt;"&amp;N129)-1)</f>
      </c>
      <c r="S129" s="15">
        <f>IF(OR(R129="",R129=0),"",MAXIFS($Q$8:$Q$207,$C$8:$C$207,C129,$M$8:$M$207,"да",$N$8:$N$207,"&lt;"&amp;N129,$Q$8:$Q$207,"&gt;"&amp;N129))</f>
      </c>
      <c r="T129" s="15">
        <f>IF(OR(R129="",R129=0),"",MINIFS($N$8:$N$207,$C$8:$C$207,C129,$M$8:$M$207,"да",$N$8:$N$207,"&gt;"&amp;N129,$N$8:$N$207,"&lt;"&amp;Q129))</f>
      </c>
      <c r="U129" s="15">
        <f>IF(OR(B129="",M129="нет"),"",IF(LEFT(L129,2)="ок","","да"))</f>
      </c>
    </row>
    <row r="130" spans="1:21" x14ac:dyDescent="0.25">
      <c r="A130" s="11"/>
      <c r="B130" s="12"/>
      <c r="C130" s="12"/>
      <c r="D130" s="12"/>
      <c r="E130" s="13"/>
      <c r="F130" s="13"/>
      <c r="G130" s="11"/>
      <c r="H130" s="12"/>
      <c r="I130" s="12"/>
      <c r="J130" s="12"/>
      <c r="K130" s="14">
        <f>IF(C130="","",IF(COUNTIF('Столы'!$A5:$A54,C130)=0,"нет в справочнике",IF(COUNTIFS('Столы'!$A5:$A54,C130,'Столы'!$B5:$B54,"&gt;0")=0,"не указано",VLOOKUP(C130,'Столы'!$A5:$B54,2,0))))</f>
      </c>
      <c r="L130" s="14">
        <f>IF(B130="","",IF(M130="нет","не занимает стол — статус «"&amp;I130&amp;"»",IF(OR(A130="",C130="",D130="",E130="",F130=""),"нужно уточнить: дата, стол, гости, начало и окончание",IF(OR(K130="нет в справочнике",K130="не указано"),"нужно уточнить вместимость стола "&amp;C130,IF(O130&lt;=N130,"окончание не позже начала — проверьте время или впишите дату окончания",IF(P130="","нужно уточнить резерв между посадками",IF(AND(D130&lt;=K130,R130=0),"ок: мест хватает, пересечений нет",TRIM(IF(D130&gt;K130,"гостей "&amp;D130&amp;" при "&amp;K130&amp;" местах — нужен другой стол. ","")&amp;IF(R130&gt;0,IF(AND(ISNUMBER(S130),S130&gt;N130),"пересечение "&amp;(MIN(S130,Q130)-N130)&amp;" мин: стол занят другой бронью до "&amp;INT(MOD(S130,1440)/60)&amp;":"&amp;TEXT(MOD(S130,60),"00")&amp;" (с резервом) — свободен не раньше этого времени",IF(AND(ISNUMBER(T130),T130&gt;0),"пересечение "&amp;(Q130-T130)&amp;" мин: следующая бронь с "&amp;INT(MOD(T130,1440)/60)&amp;":"&amp;TEXT(MOD(T130,60),"00")&amp;", а стол освободится (с резервом) в "&amp;INT(MOD(Q130,1440)/60)&amp;":"&amp;TEXT(MOD(Q130,60),"00"),"пересечение с другой бронью этого стола в то же время")),"")))))))))</f>
      </c>
      <c r="M130" s="15">
        <f>IF(B130="","",IF(OR(I130="отменена",I130="не пришли"),"нет","да"))</f>
      </c>
      <c r="N130" s="15">
        <f>IF(OR(A130="",E130=""),"",ROUND((A130+E130)*1440,0))</f>
      </c>
      <c r="O130" s="15">
        <f>IF(OR(A130="",F130=""),"",ROUND((IF(G130="",A130,G130)+F130)*1440,0))</f>
      </c>
      <c r="P130" s="15">
        <f>IF(H130&lt;&gt;"",H130,IF($D$3&lt;&gt;"",$D$3,""))</f>
      </c>
      <c r="Q130" s="15">
        <f>IF(OR(O130="",P130=""),"",O130+P130)</f>
      </c>
      <c r="R130" s="15">
        <f>IF(OR(M130&lt;&gt;"да",C130="",N130="",Q130="",O130&lt;=N130),"",COUNTIFS($C$8:$C$207,C130,$M$8:$M$207,"да",$N$8:$N$207,"&lt;"&amp;Q130,$Q$8:$Q$207,"&gt;"&amp;N130)-1)</f>
      </c>
      <c r="S130" s="15">
        <f>IF(OR(R130="",R130=0),"",MAXIFS($Q$8:$Q$207,$C$8:$C$207,C130,$M$8:$M$207,"да",$N$8:$N$207,"&lt;"&amp;N130,$Q$8:$Q$207,"&gt;"&amp;N130))</f>
      </c>
      <c r="T130" s="15">
        <f>IF(OR(R130="",R130=0),"",MINIFS($N$8:$N$207,$C$8:$C$207,C130,$M$8:$M$207,"да",$N$8:$N$207,"&gt;"&amp;N130,$N$8:$N$207,"&lt;"&amp;Q130))</f>
      </c>
      <c r="U130" s="15">
        <f>IF(OR(B130="",M130="нет"),"",IF(LEFT(L130,2)="ок","","да"))</f>
      </c>
    </row>
    <row r="131" spans="1:21" x14ac:dyDescent="0.25">
      <c r="A131" s="11"/>
      <c r="B131" s="12"/>
      <c r="C131" s="12"/>
      <c r="D131" s="12"/>
      <c r="E131" s="13"/>
      <c r="F131" s="13"/>
      <c r="G131" s="11"/>
      <c r="H131" s="12"/>
      <c r="I131" s="12"/>
      <c r="J131" s="12"/>
      <c r="K131" s="14">
        <f>IF(C131="","",IF(COUNTIF('Столы'!$A5:$A54,C131)=0,"нет в справочнике",IF(COUNTIFS('Столы'!$A5:$A54,C131,'Столы'!$B5:$B54,"&gt;0")=0,"не указано",VLOOKUP(C131,'Столы'!$A5:$B54,2,0))))</f>
      </c>
      <c r="L131" s="14">
        <f>IF(B131="","",IF(M131="нет","не занимает стол — статус «"&amp;I131&amp;"»",IF(OR(A131="",C131="",D131="",E131="",F131=""),"нужно уточнить: дата, стол, гости, начало и окончание",IF(OR(K131="нет в справочнике",K131="не указано"),"нужно уточнить вместимость стола "&amp;C131,IF(O131&lt;=N131,"окончание не позже начала — проверьте время или впишите дату окончания",IF(P131="","нужно уточнить резерв между посадками",IF(AND(D131&lt;=K131,R131=0),"ок: мест хватает, пересечений нет",TRIM(IF(D131&gt;K131,"гостей "&amp;D131&amp;" при "&amp;K131&amp;" местах — нужен другой стол. ","")&amp;IF(R131&gt;0,IF(AND(ISNUMBER(S131),S131&gt;N131),"пересечение "&amp;(MIN(S131,Q131)-N131)&amp;" мин: стол занят другой бронью до "&amp;INT(MOD(S131,1440)/60)&amp;":"&amp;TEXT(MOD(S131,60),"00")&amp;" (с резервом) — свободен не раньше этого времени",IF(AND(ISNUMBER(T131),T131&gt;0),"пересечение "&amp;(Q131-T131)&amp;" мин: следующая бронь с "&amp;INT(MOD(T131,1440)/60)&amp;":"&amp;TEXT(MOD(T131,60),"00")&amp;", а стол освободится (с резервом) в "&amp;INT(MOD(Q131,1440)/60)&amp;":"&amp;TEXT(MOD(Q131,60),"00"),"пересечение с другой бронью этого стола в то же время")),"")))))))))</f>
      </c>
      <c r="M131" s="15">
        <f>IF(B131="","",IF(OR(I131="отменена",I131="не пришли"),"нет","да"))</f>
      </c>
      <c r="N131" s="15">
        <f>IF(OR(A131="",E131=""),"",ROUND((A131+E131)*1440,0))</f>
      </c>
      <c r="O131" s="15">
        <f>IF(OR(A131="",F131=""),"",ROUND((IF(G131="",A131,G131)+F131)*1440,0))</f>
      </c>
      <c r="P131" s="15">
        <f>IF(H131&lt;&gt;"",H131,IF($D$3&lt;&gt;"",$D$3,""))</f>
      </c>
      <c r="Q131" s="15">
        <f>IF(OR(O131="",P131=""),"",O131+P131)</f>
      </c>
      <c r="R131" s="15">
        <f>IF(OR(M131&lt;&gt;"да",C131="",N131="",Q131="",O131&lt;=N131),"",COUNTIFS($C$8:$C$207,C131,$M$8:$M$207,"да",$N$8:$N$207,"&lt;"&amp;Q131,$Q$8:$Q$207,"&gt;"&amp;N131)-1)</f>
      </c>
      <c r="S131" s="15">
        <f>IF(OR(R131="",R131=0),"",MAXIFS($Q$8:$Q$207,$C$8:$C$207,C131,$M$8:$M$207,"да",$N$8:$N$207,"&lt;"&amp;N131,$Q$8:$Q$207,"&gt;"&amp;N131))</f>
      </c>
      <c r="T131" s="15">
        <f>IF(OR(R131="",R131=0),"",MINIFS($N$8:$N$207,$C$8:$C$207,C131,$M$8:$M$207,"да",$N$8:$N$207,"&gt;"&amp;N131,$N$8:$N$207,"&lt;"&amp;Q131))</f>
      </c>
      <c r="U131" s="15">
        <f>IF(OR(B131="",M131="нет"),"",IF(LEFT(L131,2)="ок","","да"))</f>
      </c>
    </row>
    <row r="132" spans="1:21" x14ac:dyDescent="0.25">
      <c r="A132" s="11"/>
      <c r="B132" s="12"/>
      <c r="C132" s="12"/>
      <c r="D132" s="12"/>
      <c r="E132" s="13"/>
      <c r="F132" s="13"/>
      <c r="G132" s="11"/>
      <c r="H132" s="12"/>
      <c r="I132" s="12"/>
      <c r="J132" s="12"/>
      <c r="K132" s="14">
        <f>IF(C132="","",IF(COUNTIF('Столы'!$A5:$A54,C132)=0,"нет в справочнике",IF(COUNTIFS('Столы'!$A5:$A54,C132,'Столы'!$B5:$B54,"&gt;0")=0,"не указано",VLOOKUP(C132,'Столы'!$A5:$B54,2,0))))</f>
      </c>
      <c r="L132" s="14">
        <f>IF(B132="","",IF(M132="нет","не занимает стол — статус «"&amp;I132&amp;"»",IF(OR(A132="",C132="",D132="",E132="",F132=""),"нужно уточнить: дата, стол, гости, начало и окончание",IF(OR(K132="нет в справочнике",K132="не указано"),"нужно уточнить вместимость стола "&amp;C132,IF(O132&lt;=N132,"окончание не позже начала — проверьте время или впишите дату окончания",IF(P132="","нужно уточнить резерв между посадками",IF(AND(D132&lt;=K132,R132=0),"ок: мест хватает, пересечений нет",TRIM(IF(D132&gt;K132,"гостей "&amp;D132&amp;" при "&amp;K132&amp;" местах — нужен другой стол. ","")&amp;IF(R132&gt;0,IF(AND(ISNUMBER(S132),S132&gt;N132),"пересечение "&amp;(MIN(S132,Q132)-N132)&amp;" мин: стол занят другой бронью до "&amp;INT(MOD(S132,1440)/60)&amp;":"&amp;TEXT(MOD(S132,60),"00")&amp;" (с резервом) — свободен не раньше этого времени",IF(AND(ISNUMBER(T132),T132&gt;0),"пересечение "&amp;(Q132-T132)&amp;" мин: следующая бронь с "&amp;INT(MOD(T132,1440)/60)&amp;":"&amp;TEXT(MOD(T132,60),"00")&amp;", а стол освободится (с резервом) в "&amp;INT(MOD(Q132,1440)/60)&amp;":"&amp;TEXT(MOD(Q132,60),"00"),"пересечение с другой бронью этого стола в то же время")),"")))))))))</f>
      </c>
      <c r="M132" s="15">
        <f>IF(B132="","",IF(OR(I132="отменена",I132="не пришли"),"нет","да"))</f>
      </c>
      <c r="N132" s="15">
        <f>IF(OR(A132="",E132=""),"",ROUND((A132+E132)*1440,0))</f>
      </c>
      <c r="O132" s="15">
        <f>IF(OR(A132="",F132=""),"",ROUND((IF(G132="",A132,G132)+F132)*1440,0))</f>
      </c>
      <c r="P132" s="15">
        <f>IF(H132&lt;&gt;"",H132,IF($D$3&lt;&gt;"",$D$3,""))</f>
      </c>
      <c r="Q132" s="15">
        <f>IF(OR(O132="",P132=""),"",O132+P132)</f>
      </c>
      <c r="R132" s="15">
        <f>IF(OR(M132&lt;&gt;"да",C132="",N132="",Q132="",O132&lt;=N132),"",COUNTIFS($C$8:$C$207,C132,$M$8:$M$207,"да",$N$8:$N$207,"&lt;"&amp;Q132,$Q$8:$Q$207,"&gt;"&amp;N132)-1)</f>
      </c>
      <c r="S132" s="15">
        <f>IF(OR(R132="",R132=0),"",MAXIFS($Q$8:$Q$207,$C$8:$C$207,C132,$M$8:$M$207,"да",$N$8:$N$207,"&lt;"&amp;N132,$Q$8:$Q$207,"&gt;"&amp;N132))</f>
      </c>
      <c r="T132" s="15">
        <f>IF(OR(R132="",R132=0),"",MINIFS($N$8:$N$207,$C$8:$C$207,C132,$M$8:$M$207,"да",$N$8:$N$207,"&gt;"&amp;N132,$N$8:$N$207,"&lt;"&amp;Q132))</f>
      </c>
      <c r="U132" s="15">
        <f>IF(OR(B132="",M132="нет"),"",IF(LEFT(L132,2)="ок","","да"))</f>
      </c>
    </row>
    <row r="133" spans="1:21" x14ac:dyDescent="0.25">
      <c r="A133" s="11"/>
      <c r="B133" s="12"/>
      <c r="C133" s="12"/>
      <c r="D133" s="12"/>
      <c r="E133" s="13"/>
      <c r="F133" s="13"/>
      <c r="G133" s="11"/>
      <c r="H133" s="12"/>
      <c r="I133" s="12"/>
      <c r="J133" s="12"/>
      <c r="K133" s="14">
        <f>IF(C133="","",IF(COUNTIF('Столы'!$A5:$A54,C133)=0,"нет в справочнике",IF(COUNTIFS('Столы'!$A5:$A54,C133,'Столы'!$B5:$B54,"&gt;0")=0,"не указано",VLOOKUP(C133,'Столы'!$A5:$B54,2,0))))</f>
      </c>
      <c r="L133" s="14">
        <f>IF(B133="","",IF(M133="нет","не занимает стол — статус «"&amp;I133&amp;"»",IF(OR(A133="",C133="",D133="",E133="",F133=""),"нужно уточнить: дата, стол, гости, начало и окончание",IF(OR(K133="нет в справочнике",K133="не указано"),"нужно уточнить вместимость стола "&amp;C133,IF(O133&lt;=N133,"окончание не позже начала — проверьте время или впишите дату окончания",IF(P133="","нужно уточнить резерв между посадками",IF(AND(D133&lt;=K133,R133=0),"ок: мест хватает, пересечений нет",TRIM(IF(D133&gt;K133,"гостей "&amp;D133&amp;" при "&amp;K133&amp;" местах — нужен другой стол. ","")&amp;IF(R133&gt;0,IF(AND(ISNUMBER(S133),S133&gt;N133),"пересечение "&amp;(MIN(S133,Q133)-N133)&amp;" мин: стол занят другой бронью до "&amp;INT(MOD(S133,1440)/60)&amp;":"&amp;TEXT(MOD(S133,60),"00")&amp;" (с резервом) — свободен не раньше этого времени",IF(AND(ISNUMBER(T133),T133&gt;0),"пересечение "&amp;(Q133-T133)&amp;" мин: следующая бронь с "&amp;INT(MOD(T133,1440)/60)&amp;":"&amp;TEXT(MOD(T133,60),"00")&amp;", а стол освободится (с резервом) в "&amp;INT(MOD(Q133,1440)/60)&amp;":"&amp;TEXT(MOD(Q133,60),"00"),"пересечение с другой бронью этого стола в то же время")),"")))))))))</f>
      </c>
      <c r="M133" s="15">
        <f>IF(B133="","",IF(OR(I133="отменена",I133="не пришли"),"нет","да"))</f>
      </c>
      <c r="N133" s="15">
        <f>IF(OR(A133="",E133=""),"",ROUND((A133+E133)*1440,0))</f>
      </c>
      <c r="O133" s="15">
        <f>IF(OR(A133="",F133=""),"",ROUND((IF(G133="",A133,G133)+F133)*1440,0))</f>
      </c>
      <c r="P133" s="15">
        <f>IF(H133&lt;&gt;"",H133,IF($D$3&lt;&gt;"",$D$3,""))</f>
      </c>
      <c r="Q133" s="15">
        <f>IF(OR(O133="",P133=""),"",O133+P133)</f>
      </c>
      <c r="R133" s="15">
        <f>IF(OR(M133&lt;&gt;"да",C133="",N133="",Q133="",O133&lt;=N133),"",COUNTIFS($C$8:$C$207,C133,$M$8:$M$207,"да",$N$8:$N$207,"&lt;"&amp;Q133,$Q$8:$Q$207,"&gt;"&amp;N133)-1)</f>
      </c>
      <c r="S133" s="15">
        <f>IF(OR(R133="",R133=0),"",MAXIFS($Q$8:$Q$207,$C$8:$C$207,C133,$M$8:$M$207,"да",$N$8:$N$207,"&lt;"&amp;N133,$Q$8:$Q$207,"&gt;"&amp;N133))</f>
      </c>
      <c r="T133" s="15">
        <f>IF(OR(R133="",R133=0),"",MINIFS($N$8:$N$207,$C$8:$C$207,C133,$M$8:$M$207,"да",$N$8:$N$207,"&gt;"&amp;N133,$N$8:$N$207,"&lt;"&amp;Q133))</f>
      </c>
      <c r="U133" s="15">
        <f>IF(OR(B133="",M133="нет"),"",IF(LEFT(L133,2)="ок","","да"))</f>
      </c>
    </row>
    <row r="134" spans="1:21" x14ac:dyDescent="0.25">
      <c r="A134" s="11"/>
      <c r="B134" s="12"/>
      <c r="C134" s="12"/>
      <c r="D134" s="12"/>
      <c r="E134" s="13"/>
      <c r="F134" s="13"/>
      <c r="G134" s="11"/>
      <c r="H134" s="12"/>
      <c r="I134" s="12"/>
      <c r="J134" s="12"/>
      <c r="K134" s="14">
        <f>IF(C134="","",IF(COUNTIF('Столы'!$A5:$A54,C134)=0,"нет в справочнике",IF(COUNTIFS('Столы'!$A5:$A54,C134,'Столы'!$B5:$B54,"&gt;0")=0,"не указано",VLOOKUP(C134,'Столы'!$A5:$B54,2,0))))</f>
      </c>
      <c r="L134" s="14">
        <f>IF(B134="","",IF(M134="нет","не занимает стол — статус «"&amp;I134&amp;"»",IF(OR(A134="",C134="",D134="",E134="",F134=""),"нужно уточнить: дата, стол, гости, начало и окончание",IF(OR(K134="нет в справочнике",K134="не указано"),"нужно уточнить вместимость стола "&amp;C134,IF(O134&lt;=N134,"окончание не позже начала — проверьте время или впишите дату окончания",IF(P134="","нужно уточнить резерв между посадками",IF(AND(D134&lt;=K134,R134=0),"ок: мест хватает, пересечений нет",TRIM(IF(D134&gt;K134,"гостей "&amp;D134&amp;" при "&amp;K134&amp;" местах — нужен другой стол. ","")&amp;IF(R134&gt;0,IF(AND(ISNUMBER(S134),S134&gt;N134),"пересечение "&amp;(MIN(S134,Q134)-N134)&amp;" мин: стол занят другой бронью до "&amp;INT(MOD(S134,1440)/60)&amp;":"&amp;TEXT(MOD(S134,60),"00")&amp;" (с резервом) — свободен не раньше этого времени",IF(AND(ISNUMBER(T134),T134&gt;0),"пересечение "&amp;(Q134-T134)&amp;" мин: следующая бронь с "&amp;INT(MOD(T134,1440)/60)&amp;":"&amp;TEXT(MOD(T134,60),"00")&amp;", а стол освободится (с резервом) в "&amp;INT(MOD(Q134,1440)/60)&amp;":"&amp;TEXT(MOD(Q134,60),"00"),"пересечение с другой бронью этого стола в то же время")),"")))))))))</f>
      </c>
      <c r="M134" s="15">
        <f>IF(B134="","",IF(OR(I134="отменена",I134="не пришли"),"нет","да"))</f>
      </c>
      <c r="N134" s="15">
        <f>IF(OR(A134="",E134=""),"",ROUND((A134+E134)*1440,0))</f>
      </c>
      <c r="O134" s="15">
        <f>IF(OR(A134="",F134=""),"",ROUND((IF(G134="",A134,G134)+F134)*1440,0))</f>
      </c>
      <c r="P134" s="15">
        <f>IF(H134&lt;&gt;"",H134,IF($D$3&lt;&gt;"",$D$3,""))</f>
      </c>
      <c r="Q134" s="15">
        <f>IF(OR(O134="",P134=""),"",O134+P134)</f>
      </c>
      <c r="R134" s="15">
        <f>IF(OR(M134&lt;&gt;"да",C134="",N134="",Q134="",O134&lt;=N134),"",COUNTIFS($C$8:$C$207,C134,$M$8:$M$207,"да",$N$8:$N$207,"&lt;"&amp;Q134,$Q$8:$Q$207,"&gt;"&amp;N134)-1)</f>
      </c>
      <c r="S134" s="15">
        <f>IF(OR(R134="",R134=0),"",MAXIFS($Q$8:$Q$207,$C$8:$C$207,C134,$M$8:$M$207,"да",$N$8:$N$207,"&lt;"&amp;N134,$Q$8:$Q$207,"&gt;"&amp;N134))</f>
      </c>
      <c r="T134" s="15">
        <f>IF(OR(R134="",R134=0),"",MINIFS($N$8:$N$207,$C$8:$C$207,C134,$M$8:$M$207,"да",$N$8:$N$207,"&gt;"&amp;N134,$N$8:$N$207,"&lt;"&amp;Q134))</f>
      </c>
      <c r="U134" s="15">
        <f>IF(OR(B134="",M134="нет"),"",IF(LEFT(L134,2)="ок","","да"))</f>
      </c>
    </row>
    <row r="135" spans="1:21" x14ac:dyDescent="0.25">
      <c r="A135" s="11"/>
      <c r="B135" s="12"/>
      <c r="C135" s="12"/>
      <c r="D135" s="12"/>
      <c r="E135" s="13"/>
      <c r="F135" s="13"/>
      <c r="G135" s="11"/>
      <c r="H135" s="12"/>
      <c r="I135" s="12"/>
      <c r="J135" s="12"/>
      <c r="K135" s="14">
        <f>IF(C135="","",IF(COUNTIF('Столы'!$A5:$A54,C135)=0,"нет в справочнике",IF(COUNTIFS('Столы'!$A5:$A54,C135,'Столы'!$B5:$B54,"&gt;0")=0,"не указано",VLOOKUP(C135,'Столы'!$A5:$B54,2,0))))</f>
      </c>
      <c r="L135" s="14">
        <f>IF(B135="","",IF(M135="нет","не занимает стол — статус «"&amp;I135&amp;"»",IF(OR(A135="",C135="",D135="",E135="",F135=""),"нужно уточнить: дата, стол, гости, начало и окончание",IF(OR(K135="нет в справочнике",K135="не указано"),"нужно уточнить вместимость стола "&amp;C135,IF(O135&lt;=N135,"окончание не позже начала — проверьте время или впишите дату окончания",IF(P135="","нужно уточнить резерв между посадками",IF(AND(D135&lt;=K135,R135=0),"ок: мест хватает, пересечений нет",TRIM(IF(D135&gt;K135,"гостей "&amp;D135&amp;" при "&amp;K135&amp;" местах — нужен другой стол. ","")&amp;IF(R135&gt;0,IF(AND(ISNUMBER(S135),S135&gt;N135),"пересечение "&amp;(MIN(S135,Q135)-N135)&amp;" мин: стол занят другой бронью до "&amp;INT(MOD(S135,1440)/60)&amp;":"&amp;TEXT(MOD(S135,60),"00")&amp;" (с резервом) — свободен не раньше этого времени",IF(AND(ISNUMBER(T135),T135&gt;0),"пересечение "&amp;(Q135-T135)&amp;" мин: следующая бронь с "&amp;INT(MOD(T135,1440)/60)&amp;":"&amp;TEXT(MOD(T135,60),"00")&amp;", а стол освободится (с резервом) в "&amp;INT(MOD(Q135,1440)/60)&amp;":"&amp;TEXT(MOD(Q135,60),"00"),"пересечение с другой бронью этого стола в то же время")),"")))))))))</f>
      </c>
      <c r="M135" s="15">
        <f>IF(B135="","",IF(OR(I135="отменена",I135="не пришли"),"нет","да"))</f>
      </c>
      <c r="N135" s="15">
        <f>IF(OR(A135="",E135=""),"",ROUND((A135+E135)*1440,0))</f>
      </c>
      <c r="O135" s="15">
        <f>IF(OR(A135="",F135=""),"",ROUND((IF(G135="",A135,G135)+F135)*1440,0))</f>
      </c>
      <c r="P135" s="15">
        <f>IF(H135&lt;&gt;"",H135,IF($D$3&lt;&gt;"",$D$3,""))</f>
      </c>
      <c r="Q135" s="15">
        <f>IF(OR(O135="",P135=""),"",O135+P135)</f>
      </c>
      <c r="R135" s="15">
        <f>IF(OR(M135&lt;&gt;"да",C135="",N135="",Q135="",O135&lt;=N135),"",COUNTIFS($C$8:$C$207,C135,$M$8:$M$207,"да",$N$8:$N$207,"&lt;"&amp;Q135,$Q$8:$Q$207,"&gt;"&amp;N135)-1)</f>
      </c>
      <c r="S135" s="15">
        <f>IF(OR(R135="",R135=0),"",MAXIFS($Q$8:$Q$207,$C$8:$C$207,C135,$M$8:$M$207,"да",$N$8:$N$207,"&lt;"&amp;N135,$Q$8:$Q$207,"&gt;"&amp;N135))</f>
      </c>
      <c r="T135" s="15">
        <f>IF(OR(R135="",R135=0),"",MINIFS($N$8:$N$207,$C$8:$C$207,C135,$M$8:$M$207,"да",$N$8:$N$207,"&gt;"&amp;N135,$N$8:$N$207,"&lt;"&amp;Q135))</f>
      </c>
      <c r="U135" s="15">
        <f>IF(OR(B135="",M135="нет"),"",IF(LEFT(L135,2)="ок","","да"))</f>
      </c>
    </row>
    <row r="136" spans="1:21" x14ac:dyDescent="0.25">
      <c r="A136" s="11"/>
      <c r="B136" s="12"/>
      <c r="C136" s="12"/>
      <c r="D136" s="12"/>
      <c r="E136" s="13"/>
      <c r="F136" s="13"/>
      <c r="G136" s="11"/>
      <c r="H136" s="12"/>
      <c r="I136" s="12"/>
      <c r="J136" s="12"/>
      <c r="K136" s="14">
        <f>IF(C136="","",IF(COUNTIF('Столы'!$A5:$A54,C136)=0,"нет в справочнике",IF(COUNTIFS('Столы'!$A5:$A54,C136,'Столы'!$B5:$B54,"&gt;0")=0,"не указано",VLOOKUP(C136,'Столы'!$A5:$B54,2,0))))</f>
      </c>
      <c r="L136" s="14">
        <f>IF(B136="","",IF(M136="нет","не занимает стол — статус «"&amp;I136&amp;"»",IF(OR(A136="",C136="",D136="",E136="",F136=""),"нужно уточнить: дата, стол, гости, начало и окончание",IF(OR(K136="нет в справочнике",K136="не указано"),"нужно уточнить вместимость стола "&amp;C136,IF(O136&lt;=N136,"окончание не позже начала — проверьте время или впишите дату окончания",IF(P136="","нужно уточнить резерв между посадками",IF(AND(D136&lt;=K136,R136=0),"ок: мест хватает, пересечений нет",TRIM(IF(D136&gt;K136,"гостей "&amp;D136&amp;" при "&amp;K136&amp;" местах — нужен другой стол. ","")&amp;IF(R136&gt;0,IF(AND(ISNUMBER(S136),S136&gt;N136),"пересечение "&amp;(MIN(S136,Q136)-N136)&amp;" мин: стол занят другой бронью до "&amp;INT(MOD(S136,1440)/60)&amp;":"&amp;TEXT(MOD(S136,60),"00")&amp;" (с резервом) — свободен не раньше этого времени",IF(AND(ISNUMBER(T136),T136&gt;0),"пересечение "&amp;(Q136-T136)&amp;" мин: следующая бронь с "&amp;INT(MOD(T136,1440)/60)&amp;":"&amp;TEXT(MOD(T136,60),"00")&amp;", а стол освободится (с резервом) в "&amp;INT(MOD(Q136,1440)/60)&amp;":"&amp;TEXT(MOD(Q136,60),"00"),"пересечение с другой бронью этого стола в то же время")),"")))))))))</f>
      </c>
      <c r="M136" s="15">
        <f>IF(B136="","",IF(OR(I136="отменена",I136="не пришли"),"нет","да"))</f>
      </c>
      <c r="N136" s="15">
        <f>IF(OR(A136="",E136=""),"",ROUND((A136+E136)*1440,0))</f>
      </c>
      <c r="O136" s="15">
        <f>IF(OR(A136="",F136=""),"",ROUND((IF(G136="",A136,G136)+F136)*1440,0))</f>
      </c>
      <c r="P136" s="15">
        <f>IF(H136&lt;&gt;"",H136,IF($D$3&lt;&gt;"",$D$3,""))</f>
      </c>
      <c r="Q136" s="15">
        <f>IF(OR(O136="",P136=""),"",O136+P136)</f>
      </c>
      <c r="R136" s="15">
        <f>IF(OR(M136&lt;&gt;"да",C136="",N136="",Q136="",O136&lt;=N136),"",COUNTIFS($C$8:$C$207,C136,$M$8:$M$207,"да",$N$8:$N$207,"&lt;"&amp;Q136,$Q$8:$Q$207,"&gt;"&amp;N136)-1)</f>
      </c>
      <c r="S136" s="15">
        <f>IF(OR(R136="",R136=0),"",MAXIFS($Q$8:$Q$207,$C$8:$C$207,C136,$M$8:$M$207,"да",$N$8:$N$207,"&lt;"&amp;N136,$Q$8:$Q$207,"&gt;"&amp;N136))</f>
      </c>
      <c r="T136" s="15">
        <f>IF(OR(R136="",R136=0),"",MINIFS($N$8:$N$207,$C$8:$C$207,C136,$M$8:$M$207,"да",$N$8:$N$207,"&gt;"&amp;N136,$N$8:$N$207,"&lt;"&amp;Q136))</f>
      </c>
      <c r="U136" s="15">
        <f>IF(OR(B136="",M136="нет"),"",IF(LEFT(L136,2)="ок","","да"))</f>
      </c>
    </row>
    <row r="137" spans="1:21" x14ac:dyDescent="0.25">
      <c r="A137" s="11"/>
      <c r="B137" s="12"/>
      <c r="C137" s="12"/>
      <c r="D137" s="12"/>
      <c r="E137" s="13"/>
      <c r="F137" s="13"/>
      <c r="G137" s="11"/>
      <c r="H137" s="12"/>
      <c r="I137" s="12"/>
      <c r="J137" s="12"/>
      <c r="K137" s="14">
        <f>IF(C137="","",IF(COUNTIF('Столы'!$A5:$A54,C137)=0,"нет в справочнике",IF(COUNTIFS('Столы'!$A5:$A54,C137,'Столы'!$B5:$B54,"&gt;0")=0,"не указано",VLOOKUP(C137,'Столы'!$A5:$B54,2,0))))</f>
      </c>
      <c r="L137" s="14">
        <f>IF(B137="","",IF(M137="нет","не занимает стол — статус «"&amp;I137&amp;"»",IF(OR(A137="",C137="",D137="",E137="",F137=""),"нужно уточнить: дата, стол, гости, начало и окончание",IF(OR(K137="нет в справочнике",K137="не указано"),"нужно уточнить вместимость стола "&amp;C137,IF(O137&lt;=N137,"окончание не позже начала — проверьте время или впишите дату окончания",IF(P137="","нужно уточнить резерв между посадками",IF(AND(D137&lt;=K137,R137=0),"ок: мест хватает, пересечений нет",TRIM(IF(D137&gt;K137,"гостей "&amp;D137&amp;" при "&amp;K137&amp;" местах — нужен другой стол. ","")&amp;IF(R137&gt;0,IF(AND(ISNUMBER(S137),S137&gt;N137),"пересечение "&amp;(MIN(S137,Q137)-N137)&amp;" мин: стол занят другой бронью до "&amp;INT(MOD(S137,1440)/60)&amp;":"&amp;TEXT(MOD(S137,60),"00")&amp;" (с резервом) — свободен не раньше этого времени",IF(AND(ISNUMBER(T137),T137&gt;0),"пересечение "&amp;(Q137-T137)&amp;" мин: следующая бронь с "&amp;INT(MOD(T137,1440)/60)&amp;":"&amp;TEXT(MOD(T137,60),"00")&amp;", а стол освободится (с резервом) в "&amp;INT(MOD(Q137,1440)/60)&amp;":"&amp;TEXT(MOD(Q137,60),"00"),"пересечение с другой бронью этого стола в то же время")),"")))))))))</f>
      </c>
      <c r="M137" s="15">
        <f>IF(B137="","",IF(OR(I137="отменена",I137="не пришли"),"нет","да"))</f>
      </c>
      <c r="N137" s="15">
        <f>IF(OR(A137="",E137=""),"",ROUND((A137+E137)*1440,0))</f>
      </c>
      <c r="O137" s="15">
        <f>IF(OR(A137="",F137=""),"",ROUND((IF(G137="",A137,G137)+F137)*1440,0))</f>
      </c>
      <c r="P137" s="15">
        <f>IF(H137&lt;&gt;"",H137,IF($D$3&lt;&gt;"",$D$3,""))</f>
      </c>
      <c r="Q137" s="15">
        <f>IF(OR(O137="",P137=""),"",O137+P137)</f>
      </c>
      <c r="R137" s="15">
        <f>IF(OR(M137&lt;&gt;"да",C137="",N137="",Q137="",O137&lt;=N137),"",COUNTIFS($C$8:$C$207,C137,$M$8:$M$207,"да",$N$8:$N$207,"&lt;"&amp;Q137,$Q$8:$Q$207,"&gt;"&amp;N137)-1)</f>
      </c>
      <c r="S137" s="15">
        <f>IF(OR(R137="",R137=0),"",MAXIFS($Q$8:$Q$207,$C$8:$C$207,C137,$M$8:$M$207,"да",$N$8:$N$207,"&lt;"&amp;N137,$Q$8:$Q$207,"&gt;"&amp;N137))</f>
      </c>
      <c r="T137" s="15">
        <f>IF(OR(R137="",R137=0),"",MINIFS($N$8:$N$207,$C$8:$C$207,C137,$M$8:$M$207,"да",$N$8:$N$207,"&gt;"&amp;N137,$N$8:$N$207,"&lt;"&amp;Q137))</f>
      </c>
      <c r="U137" s="15">
        <f>IF(OR(B137="",M137="нет"),"",IF(LEFT(L137,2)="ок","","да"))</f>
      </c>
    </row>
    <row r="138" spans="1:21" x14ac:dyDescent="0.25">
      <c r="A138" s="11"/>
      <c r="B138" s="12"/>
      <c r="C138" s="12"/>
      <c r="D138" s="12"/>
      <c r="E138" s="13"/>
      <c r="F138" s="13"/>
      <c r="G138" s="11"/>
      <c r="H138" s="12"/>
      <c r="I138" s="12"/>
      <c r="J138" s="12"/>
      <c r="K138" s="14">
        <f>IF(C138="","",IF(COUNTIF('Столы'!$A5:$A54,C138)=0,"нет в справочнике",IF(COUNTIFS('Столы'!$A5:$A54,C138,'Столы'!$B5:$B54,"&gt;0")=0,"не указано",VLOOKUP(C138,'Столы'!$A5:$B54,2,0))))</f>
      </c>
      <c r="L138" s="14">
        <f>IF(B138="","",IF(M138="нет","не занимает стол — статус «"&amp;I138&amp;"»",IF(OR(A138="",C138="",D138="",E138="",F138=""),"нужно уточнить: дата, стол, гости, начало и окончание",IF(OR(K138="нет в справочнике",K138="не указано"),"нужно уточнить вместимость стола "&amp;C138,IF(O138&lt;=N138,"окончание не позже начала — проверьте время или впишите дату окончания",IF(P138="","нужно уточнить резерв между посадками",IF(AND(D138&lt;=K138,R138=0),"ок: мест хватает, пересечений нет",TRIM(IF(D138&gt;K138,"гостей "&amp;D138&amp;" при "&amp;K138&amp;" местах — нужен другой стол. ","")&amp;IF(R138&gt;0,IF(AND(ISNUMBER(S138),S138&gt;N138),"пересечение "&amp;(MIN(S138,Q138)-N138)&amp;" мин: стол занят другой бронью до "&amp;INT(MOD(S138,1440)/60)&amp;":"&amp;TEXT(MOD(S138,60),"00")&amp;" (с резервом) — свободен не раньше этого времени",IF(AND(ISNUMBER(T138),T138&gt;0),"пересечение "&amp;(Q138-T138)&amp;" мин: следующая бронь с "&amp;INT(MOD(T138,1440)/60)&amp;":"&amp;TEXT(MOD(T138,60),"00")&amp;", а стол освободится (с резервом) в "&amp;INT(MOD(Q138,1440)/60)&amp;":"&amp;TEXT(MOD(Q138,60),"00"),"пересечение с другой бронью этого стола в то же время")),"")))))))))</f>
      </c>
      <c r="M138" s="15">
        <f>IF(B138="","",IF(OR(I138="отменена",I138="не пришли"),"нет","да"))</f>
      </c>
      <c r="N138" s="15">
        <f>IF(OR(A138="",E138=""),"",ROUND((A138+E138)*1440,0))</f>
      </c>
      <c r="O138" s="15">
        <f>IF(OR(A138="",F138=""),"",ROUND((IF(G138="",A138,G138)+F138)*1440,0))</f>
      </c>
      <c r="P138" s="15">
        <f>IF(H138&lt;&gt;"",H138,IF($D$3&lt;&gt;"",$D$3,""))</f>
      </c>
      <c r="Q138" s="15">
        <f>IF(OR(O138="",P138=""),"",O138+P138)</f>
      </c>
      <c r="R138" s="15">
        <f>IF(OR(M138&lt;&gt;"да",C138="",N138="",Q138="",O138&lt;=N138),"",COUNTIFS($C$8:$C$207,C138,$M$8:$M$207,"да",$N$8:$N$207,"&lt;"&amp;Q138,$Q$8:$Q$207,"&gt;"&amp;N138)-1)</f>
      </c>
      <c r="S138" s="15">
        <f>IF(OR(R138="",R138=0),"",MAXIFS($Q$8:$Q$207,$C$8:$C$207,C138,$M$8:$M$207,"да",$N$8:$N$207,"&lt;"&amp;N138,$Q$8:$Q$207,"&gt;"&amp;N138))</f>
      </c>
      <c r="T138" s="15">
        <f>IF(OR(R138="",R138=0),"",MINIFS($N$8:$N$207,$C$8:$C$207,C138,$M$8:$M$207,"да",$N$8:$N$207,"&gt;"&amp;N138,$N$8:$N$207,"&lt;"&amp;Q138))</f>
      </c>
      <c r="U138" s="15">
        <f>IF(OR(B138="",M138="нет"),"",IF(LEFT(L138,2)="ок","","да"))</f>
      </c>
    </row>
    <row r="139" spans="1:21" x14ac:dyDescent="0.25">
      <c r="A139" s="11"/>
      <c r="B139" s="12"/>
      <c r="C139" s="12"/>
      <c r="D139" s="12"/>
      <c r="E139" s="13"/>
      <c r="F139" s="13"/>
      <c r="G139" s="11"/>
      <c r="H139" s="12"/>
      <c r="I139" s="12"/>
      <c r="J139" s="12"/>
      <c r="K139" s="14">
        <f>IF(C139="","",IF(COUNTIF('Столы'!$A5:$A54,C139)=0,"нет в справочнике",IF(COUNTIFS('Столы'!$A5:$A54,C139,'Столы'!$B5:$B54,"&gt;0")=0,"не указано",VLOOKUP(C139,'Столы'!$A5:$B54,2,0))))</f>
      </c>
      <c r="L139" s="14">
        <f>IF(B139="","",IF(M139="нет","не занимает стол — статус «"&amp;I139&amp;"»",IF(OR(A139="",C139="",D139="",E139="",F139=""),"нужно уточнить: дата, стол, гости, начало и окончание",IF(OR(K139="нет в справочнике",K139="не указано"),"нужно уточнить вместимость стола "&amp;C139,IF(O139&lt;=N139,"окончание не позже начала — проверьте время или впишите дату окончания",IF(P139="","нужно уточнить резерв между посадками",IF(AND(D139&lt;=K139,R139=0),"ок: мест хватает, пересечений нет",TRIM(IF(D139&gt;K139,"гостей "&amp;D139&amp;" при "&amp;K139&amp;" местах — нужен другой стол. ","")&amp;IF(R139&gt;0,IF(AND(ISNUMBER(S139),S139&gt;N139),"пересечение "&amp;(MIN(S139,Q139)-N139)&amp;" мин: стол занят другой бронью до "&amp;INT(MOD(S139,1440)/60)&amp;":"&amp;TEXT(MOD(S139,60),"00")&amp;" (с резервом) — свободен не раньше этого времени",IF(AND(ISNUMBER(T139),T139&gt;0),"пересечение "&amp;(Q139-T139)&amp;" мин: следующая бронь с "&amp;INT(MOD(T139,1440)/60)&amp;":"&amp;TEXT(MOD(T139,60),"00")&amp;", а стол освободится (с резервом) в "&amp;INT(MOD(Q139,1440)/60)&amp;":"&amp;TEXT(MOD(Q139,60),"00"),"пересечение с другой бронью этого стола в то же время")),"")))))))))</f>
      </c>
      <c r="M139" s="15">
        <f>IF(B139="","",IF(OR(I139="отменена",I139="не пришли"),"нет","да"))</f>
      </c>
      <c r="N139" s="15">
        <f>IF(OR(A139="",E139=""),"",ROUND((A139+E139)*1440,0))</f>
      </c>
      <c r="O139" s="15">
        <f>IF(OR(A139="",F139=""),"",ROUND((IF(G139="",A139,G139)+F139)*1440,0))</f>
      </c>
      <c r="P139" s="15">
        <f>IF(H139&lt;&gt;"",H139,IF($D$3&lt;&gt;"",$D$3,""))</f>
      </c>
      <c r="Q139" s="15">
        <f>IF(OR(O139="",P139=""),"",O139+P139)</f>
      </c>
      <c r="R139" s="15">
        <f>IF(OR(M139&lt;&gt;"да",C139="",N139="",Q139="",O139&lt;=N139),"",COUNTIFS($C$8:$C$207,C139,$M$8:$M$207,"да",$N$8:$N$207,"&lt;"&amp;Q139,$Q$8:$Q$207,"&gt;"&amp;N139)-1)</f>
      </c>
      <c r="S139" s="15">
        <f>IF(OR(R139="",R139=0),"",MAXIFS($Q$8:$Q$207,$C$8:$C$207,C139,$M$8:$M$207,"да",$N$8:$N$207,"&lt;"&amp;N139,$Q$8:$Q$207,"&gt;"&amp;N139))</f>
      </c>
      <c r="T139" s="15">
        <f>IF(OR(R139="",R139=0),"",MINIFS($N$8:$N$207,$C$8:$C$207,C139,$M$8:$M$207,"да",$N$8:$N$207,"&gt;"&amp;N139,$N$8:$N$207,"&lt;"&amp;Q139))</f>
      </c>
      <c r="U139" s="15">
        <f>IF(OR(B139="",M139="нет"),"",IF(LEFT(L139,2)="ок","","да"))</f>
      </c>
    </row>
    <row r="140" spans="1:21" x14ac:dyDescent="0.25">
      <c r="A140" s="11"/>
      <c r="B140" s="12"/>
      <c r="C140" s="12"/>
      <c r="D140" s="12"/>
      <c r="E140" s="13"/>
      <c r="F140" s="13"/>
      <c r="G140" s="11"/>
      <c r="H140" s="12"/>
      <c r="I140" s="12"/>
      <c r="J140" s="12"/>
      <c r="K140" s="14">
        <f>IF(C140="","",IF(COUNTIF('Столы'!$A5:$A54,C140)=0,"нет в справочнике",IF(COUNTIFS('Столы'!$A5:$A54,C140,'Столы'!$B5:$B54,"&gt;0")=0,"не указано",VLOOKUP(C140,'Столы'!$A5:$B54,2,0))))</f>
      </c>
      <c r="L140" s="14">
        <f>IF(B140="","",IF(M140="нет","не занимает стол — статус «"&amp;I140&amp;"»",IF(OR(A140="",C140="",D140="",E140="",F140=""),"нужно уточнить: дата, стол, гости, начало и окончание",IF(OR(K140="нет в справочнике",K140="не указано"),"нужно уточнить вместимость стола "&amp;C140,IF(O140&lt;=N140,"окончание не позже начала — проверьте время или впишите дату окончания",IF(P140="","нужно уточнить резерв между посадками",IF(AND(D140&lt;=K140,R140=0),"ок: мест хватает, пересечений нет",TRIM(IF(D140&gt;K140,"гостей "&amp;D140&amp;" при "&amp;K140&amp;" местах — нужен другой стол. ","")&amp;IF(R140&gt;0,IF(AND(ISNUMBER(S140),S140&gt;N140),"пересечение "&amp;(MIN(S140,Q140)-N140)&amp;" мин: стол занят другой бронью до "&amp;INT(MOD(S140,1440)/60)&amp;":"&amp;TEXT(MOD(S140,60),"00")&amp;" (с резервом) — свободен не раньше этого времени",IF(AND(ISNUMBER(T140),T140&gt;0),"пересечение "&amp;(Q140-T140)&amp;" мин: следующая бронь с "&amp;INT(MOD(T140,1440)/60)&amp;":"&amp;TEXT(MOD(T140,60),"00")&amp;", а стол освободится (с резервом) в "&amp;INT(MOD(Q140,1440)/60)&amp;":"&amp;TEXT(MOD(Q140,60),"00"),"пересечение с другой бронью этого стола в то же время")),"")))))))))</f>
      </c>
      <c r="M140" s="15">
        <f>IF(B140="","",IF(OR(I140="отменена",I140="не пришли"),"нет","да"))</f>
      </c>
      <c r="N140" s="15">
        <f>IF(OR(A140="",E140=""),"",ROUND((A140+E140)*1440,0))</f>
      </c>
      <c r="O140" s="15">
        <f>IF(OR(A140="",F140=""),"",ROUND((IF(G140="",A140,G140)+F140)*1440,0))</f>
      </c>
      <c r="P140" s="15">
        <f>IF(H140&lt;&gt;"",H140,IF($D$3&lt;&gt;"",$D$3,""))</f>
      </c>
      <c r="Q140" s="15">
        <f>IF(OR(O140="",P140=""),"",O140+P140)</f>
      </c>
      <c r="R140" s="15">
        <f>IF(OR(M140&lt;&gt;"да",C140="",N140="",Q140="",O140&lt;=N140),"",COUNTIFS($C$8:$C$207,C140,$M$8:$M$207,"да",$N$8:$N$207,"&lt;"&amp;Q140,$Q$8:$Q$207,"&gt;"&amp;N140)-1)</f>
      </c>
      <c r="S140" s="15">
        <f>IF(OR(R140="",R140=0),"",MAXIFS($Q$8:$Q$207,$C$8:$C$207,C140,$M$8:$M$207,"да",$N$8:$N$207,"&lt;"&amp;N140,$Q$8:$Q$207,"&gt;"&amp;N140))</f>
      </c>
      <c r="T140" s="15">
        <f>IF(OR(R140="",R140=0),"",MINIFS($N$8:$N$207,$C$8:$C$207,C140,$M$8:$M$207,"да",$N$8:$N$207,"&gt;"&amp;N140,$N$8:$N$207,"&lt;"&amp;Q140))</f>
      </c>
      <c r="U140" s="15">
        <f>IF(OR(B140="",M140="нет"),"",IF(LEFT(L140,2)="ок","","да"))</f>
      </c>
    </row>
    <row r="141" spans="1:21" x14ac:dyDescent="0.25">
      <c r="A141" s="11"/>
      <c r="B141" s="12"/>
      <c r="C141" s="12"/>
      <c r="D141" s="12"/>
      <c r="E141" s="13"/>
      <c r="F141" s="13"/>
      <c r="G141" s="11"/>
      <c r="H141" s="12"/>
      <c r="I141" s="12"/>
      <c r="J141" s="12"/>
      <c r="K141" s="14">
        <f>IF(C141="","",IF(COUNTIF('Столы'!$A5:$A54,C141)=0,"нет в справочнике",IF(COUNTIFS('Столы'!$A5:$A54,C141,'Столы'!$B5:$B54,"&gt;0")=0,"не указано",VLOOKUP(C141,'Столы'!$A5:$B54,2,0))))</f>
      </c>
      <c r="L141" s="14">
        <f>IF(B141="","",IF(M141="нет","не занимает стол — статус «"&amp;I141&amp;"»",IF(OR(A141="",C141="",D141="",E141="",F141=""),"нужно уточнить: дата, стол, гости, начало и окончание",IF(OR(K141="нет в справочнике",K141="не указано"),"нужно уточнить вместимость стола "&amp;C141,IF(O141&lt;=N141,"окончание не позже начала — проверьте время или впишите дату окончания",IF(P141="","нужно уточнить резерв между посадками",IF(AND(D141&lt;=K141,R141=0),"ок: мест хватает, пересечений нет",TRIM(IF(D141&gt;K141,"гостей "&amp;D141&amp;" при "&amp;K141&amp;" местах — нужен другой стол. ","")&amp;IF(R141&gt;0,IF(AND(ISNUMBER(S141),S141&gt;N141),"пересечение "&amp;(MIN(S141,Q141)-N141)&amp;" мин: стол занят другой бронью до "&amp;INT(MOD(S141,1440)/60)&amp;":"&amp;TEXT(MOD(S141,60),"00")&amp;" (с резервом) — свободен не раньше этого времени",IF(AND(ISNUMBER(T141),T141&gt;0),"пересечение "&amp;(Q141-T141)&amp;" мин: следующая бронь с "&amp;INT(MOD(T141,1440)/60)&amp;":"&amp;TEXT(MOD(T141,60),"00")&amp;", а стол освободится (с резервом) в "&amp;INT(MOD(Q141,1440)/60)&amp;":"&amp;TEXT(MOD(Q141,60),"00"),"пересечение с другой бронью этого стола в то же время")),"")))))))))</f>
      </c>
      <c r="M141" s="15">
        <f>IF(B141="","",IF(OR(I141="отменена",I141="не пришли"),"нет","да"))</f>
      </c>
      <c r="N141" s="15">
        <f>IF(OR(A141="",E141=""),"",ROUND((A141+E141)*1440,0))</f>
      </c>
      <c r="O141" s="15">
        <f>IF(OR(A141="",F141=""),"",ROUND((IF(G141="",A141,G141)+F141)*1440,0))</f>
      </c>
      <c r="P141" s="15">
        <f>IF(H141&lt;&gt;"",H141,IF($D$3&lt;&gt;"",$D$3,""))</f>
      </c>
      <c r="Q141" s="15">
        <f>IF(OR(O141="",P141=""),"",O141+P141)</f>
      </c>
      <c r="R141" s="15">
        <f>IF(OR(M141&lt;&gt;"да",C141="",N141="",Q141="",O141&lt;=N141),"",COUNTIFS($C$8:$C$207,C141,$M$8:$M$207,"да",$N$8:$N$207,"&lt;"&amp;Q141,$Q$8:$Q$207,"&gt;"&amp;N141)-1)</f>
      </c>
      <c r="S141" s="15">
        <f>IF(OR(R141="",R141=0),"",MAXIFS($Q$8:$Q$207,$C$8:$C$207,C141,$M$8:$M$207,"да",$N$8:$N$207,"&lt;"&amp;N141,$Q$8:$Q$207,"&gt;"&amp;N141))</f>
      </c>
      <c r="T141" s="15">
        <f>IF(OR(R141="",R141=0),"",MINIFS($N$8:$N$207,$C$8:$C$207,C141,$M$8:$M$207,"да",$N$8:$N$207,"&gt;"&amp;N141,$N$8:$N$207,"&lt;"&amp;Q141))</f>
      </c>
      <c r="U141" s="15">
        <f>IF(OR(B141="",M141="нет"),"",IF(LEFT(L141,2)="ок","","да"))</f>
      </c>
    </row>
    <row r="142" spans="1:21" x14ac:dyDescent="0.25">
      <c r="A142" s="11"/>
      <c r="B142" s="12"/>
      <c r="C142" s="12"/>
      <c r="D142" s="12"/>
      <c r="E142" s="13"/>
      <c r="F142" s="13"/>
      <c r="G142" s="11"/>
      <c r="H142" s="12"/>
      <c r="I142" s="12"/>
      <c r="J142" s="12"/>
      <c r="K142" s="14">
        <f>IF(C142="","",IF(COUNTIF('Столы'!$A5:$A54,C142)=0,"нет в справочнике",IF(COUNTIFS('Столы'!$A5:$A54,C142,'Столы'!$B5:$B54,"&gt;0")=0,"не указано",VLOOKUP(C142,'Столы'!$A5:$B54,2,0))))</f>
      </c>
      <c r="L142" s="14">
        <f>IF(B142="","",IF(M142="нет","не занимает стол — статус «"&amp;I142&amp;"»",IF(OR(A142="",C142="",D142="",E142="",F142=""),"нужно уточнить: дата, стол, гости, начало и окончание",IF(OR(K142="нет в справочнике",K142="не указано"),"нужно уточнить вместимость стола "&amp;C142,IF(O142&lt;=N142,"окончание не позже начала — проверьте время или впишите дату окончания",IF(P142="","нужно уточнить резерв между посадками",IF(AND(D142&lt;=K142,R142=0),"ок: мест хватает, пересечений нет",TRIM(IF(D142&gt;K142,"гостей "&amp;D142&amp;" при "&amp;K142&amp;" местах — нужен другой стол. ","")&amp;IF(R142&gt;0,IF(AND(ISNUMBER(S142),S142&gt;N142),"пересечение "&amp;(MIN(S142,Q142)-N142)&amp;" мин: стол занят другой бронью до "&amp;INT(MOD(S142,1440)/60)&amp;":"&amp;TEXT(MOD(S142,60),"00")&amp;" (с резервом) — свободен не раньше этого времени",IF(AND(ISNUMBER(T142),T142&gt;0),"пересечение "&amp;(Q142-T142)&amp;" мин: следующая бронь с "&amp;INT(MOD(T142,1440)/60)&amp;":"&amp;TEXT(MOD(T142,60),"00")&amp;", а стол освободится (с резервом) в "&amp;INT(MOD(Q142,1440)/60)&amp;":"&amp;TEXT(MOD(Q142,60),"00"),"пересечение с другой бронью этого стола в то же время")),"")))))))))</f>
      </c>
      <c r="M142" s="15">
        <f>IF(B142="","",IF(OR(I142="отменена",I142="не пришли"),"нет","да"))</f>
      </c>
      <c r="N142" s="15">
        <f>IF(OR(A142="",E142=""),"",ROUND((A142+E142)*1440,0))</f>
      </c>
      <c r="O142" s="15">
        <f>IF(OR(A142="",F142=""),"",ROUND((IF(G142="",A142,G142)+F142)*1440,0))</f>
      </c>
      <c r="P142" s="15">
        <f>IF(H142&lt;&gt;"",H142,IF($D$3&lt;&gt;"",$D$3,""))</f>
      </c>
      <c r="Q142" s="15">
        <f>IF(OR(O142="",P142=""),"",O142+P142)</f>
      </c>
      <c r="R142" s="15">
        <f>IF(OR(M142&lt;&gt;"да",C142="",N142="",Q142="",O142&lt;=N142),"",COUNTIFS($C$8:$C$207,C142,$M$8:$M$207,"да",$N$8:$N$207,"&lt;"&amp;Q142,$Q$8:$Q$207,"&gt;"&amp;N142)-1)</f>
      </c>
      <c r="S142" s="15">
        <f>IF(OR(R142="",R142=0),"",MAXIFS($Q$8:$Q$207,$C$8:$C$207,C142,$M$8:$M$207,"да",$N$8:$N$207,"&lt;"&amp;N142,$Q$8:$Q$207,"&gt;"&amp;N142))</f>
      </c>
      <c r="T142" s="15">
        <f>IF(OR(R142="",R142=0),"",MINIFS($N$8:$N$207,$C$8:$C$207,C142,$M$8:$M$207,"да",$N$8:$N$207,"&gt;"&amp;N142,$N$8:$N$207,"&lt;"&amp;Q142))</f>
      </c>
      <c r="U142" s="15">
        <f>IF(OR(B142="",M142="нет"),"",IF(LEFT(L142,2)="ок","","да"))</f>
      </c>
    </row>
    <row r="143" spans="1:21" x14ac:dyDescent="0.25">
      <c r="A143" s="11"/>
      <c r="B143" s="12"/>
      <c r="C143" s="12"/>
      <c r="D143" s="12"/>
      <c r="E143" s="13"/>
      <c r="F143" s="13"/>
      <c r="G143" s="11"/>
      <c r="H143" s="12"/>
      <c r="I143" s="12"/>
      <c r="J143" s="12"/>
      <c r="K143" s="14">
        <f>IF(C143="","",IF(COUNTIF('Столы'!$A5:$A54,C143)=0,"нет в справочнике",IF(COUNTIFS('Столы'!$A5:$A54,C143,'Столы'!$B5:$B54,"&gt;0")=0,"не указано",VLOOKUP(C143,'Столы'!$A5:$B54,2,0))))</f>
      </c>
      <c r="L143" s="14">
        <f>IF(B143="","",IF(M143="нет","не занимает стол — статус «"&amp;I143&amp;"»",IF(OR(A143="",C143="",D143="",E143="",F143=""),"нужно уточнить: дата, стол, гости, начало и окончание",IF(OR(K143="нет в справочнике",K143="не указано"),"нужно уточнить вместимость стола "&amp;C143,IF(O143&lt;=N143,"окончание не позже начала — проверьте время или впишите дату окончания",IF(P143="","нужно уточнить резерв между посадками",IF(AND(D143&lt;=K143,R143=0),"ок: мест хватает, пересечений нет",TRIM(IF(D143&gt;K143,"гостей "&amp;D143&amp;" при "&amp;K143&amp;" местах — нужен другой стол. ","")&amp;IF(R143&gt;0,IF(AND(ISNUMBER(S143),S143&gt;N143),"пересечение "&amp;(MIN(S143,Q143)-N143)&amp;" мин: стол занят другой бронью до "&amp;INT(MOD(S143,1440)/60)&amp;":"&amp;TEXT(MOD(S143,60),"00")&amp;" (с резервом) — свободен не раньше этого времени",IF(AND(ISNUMBER(T143),T143&gt;0),"пересечение "&amp;(Q143-T143)&amp;" мин: следующая бронь с "&amp;INT(MOD(T143,1440)/60)&amp;":"&amp;TEXT(MOD(T143,60),"00")&amp;", а стол освободится (с резервом) в "&amp;INT(MOD(Q143,1440)/60)&amp;":"&amp;TEXT(MOD(Q143,60),"00"),"пересечение с другой бронью этого стола в то же время")),"")))))))))</f>
      </c>
      <c r="M143" s="15">
        <f>IF(B143="","",IF(OR(I143="отменена",I143="не пришли"),"нет","да"))</f>
      </c>
      <c r="N143" s="15">
        <f>IF(OR(A143="",E143=""),"",ROUND((A143+E143)*1440,0))</f>
      </c>
      <c r="O143" s="15">
        <f>IF(OR(A143="",F143=""),"",ROUND((IF(G143="",A143,G143)+F143)*1440,0))</f>
      </c>
      <c r="P143" s="15">
        <f>IF(H143&lt;&gt;"",H143,IF($D$3&lt;&gt;"",$D$3,""))</f>
      </c>
      <c r="Q143" s="15">
        <f>IF(OR(O143="",P143=""),"",O143+P143)</f>
      </c>
      <c r="R143" s="15">
        <f>IF(OR(M143&lt;&gt;"да",C143="",N143="",Q143="",O143&lt;=N143),"",COUNTIFS($C$8:$C$207,C143,$M$8:$M$207,"да",$N$8:$N$207,"&lt;"&amp;Q143,$Q$8:$Q$207,"&gt;"&amp;N143)-1)</f>
      </c>
      <c r="S143" s="15">
        <f>IF(OR(R143="",R143=0),"",MAXIFS($Q$8:$Q$207,$C$8:$C$207,C143,$M$8:$M$207,"да",$N$8:$N$207,"&lt;"&amp;N143,$Q$8:$Q$207,"&gt;"&amp;N143))</f>
      </c>
      <c r="T143" s="15">
        <f>IF(OR(R143="",R143=0),"",MINIFS($N$8:$N$207,$C$8:$C$207,C143,$M$8:$M$207,"да",$N$8:$N$207,"&gt;"&amp;N143,$N$8:$N$207,"&lt;"&amp;Q143))</f>
      </c>
      <c r="U143" s="15">
        <f>IF(OR(B143="",M143="нет"),"",IF(LEFT(L143,2)="ок","","да"))</f>
      </c>
    </row>
    <row r="144" spans="1:21" x14ac:dyDescent="0.25">
      <c r="A144" s="11"/>
      <c r="B144" s="12"/>
      <c r="C144" s="12"/>
      <c r="D144" s="12"/>
      <c r="E144" s="13"/>
      <c r="F144" s="13"/>
      <c r="G144" s="11"/>
      <c r="H144" s="12"/>
      <c r="I144" s="12"/>
      <c r="J144" s="12"/>
      <c r="K144" s="14">
        <f>IF(C144="","",IF(COUNTIF('Столы'!$A5:$A54,C144)=0,"нет в справочнике",IF(COUNTIFS('Столы'!$A5:$A54,C144,'Столы'!$B5:$B54,"&gt;0")=0,"не указано",VLOOKUP(C144,'Столы'!$A5:$B54,2,0))))</f>
      </c>
      <c r="L144" s="14">
        <f>IF(B144="","",IF(M144="нет","не занимает стол — статус «"&amp;I144&amp;"»",IF(OR(A144="",C144="",D144="",E144="",F144=""),"нужно уточнить: дата, стол, гости, начало и окончание",IF(OR(K144="нет в справочнике",K144="не указано"),"нужно уточнить вместимость стола "&amp;C144,IF(O144&lt;=N144,"окончание не позже начала — проверьте время или впишите дату окончания",IF(P144="","нужно уточнить резерв между посадками",IF(AND(D144&lt;=K144,R144=0),"ок: мест хватает, пересечений нет",TRIM(IF(D144&gt;K144,"гостей "&amp;D144&amp;" при "&amp;K144&amp;" местах — нужен другой стол. ","")&amp;IF(R144&gt;0,IF(AND(ISNUMBER(S144),S144&gt;N144),"пересечение "&amp;(MIN(S144,Q144)-N144)&amp;" мин: стол занят другой бронью до "&amp;INT(MOD(S144,1440)/60)&amp;":"&amp;TEXT(MOD(S144,60),"00")&amp;" (с резервом) — свободен не раньше этого времени",IF(AND(ISNUMBER(T144),T144&gt;0),"пересечение "&amp;(Q144-T144)&amp;" мин: следующая бронь с "&amp;INT(MOD(T144,1440)/60)&amp;":"&amp;TEXT(MOD(T144,60),"00")&amp;", а стол освободится (с резервом) в "&amp;INT(MOD(Q144,1440)/60)&amp;":"&amp;TEXT(MOD(Q144,60),"00"),"пересечение с другой бронью этого стола в то же время")),"")))))))))</f>
      </c>
      <c r="M144" s="15">
        <f>IF(B144="","",IF(OR(I144="отменена",I144="не пришли"),"нет","да"))</f>
      </c>
      <c r="N144" s="15">
        <f>IF(OR(A144="",E144=""),"",ROUND((A144+E144)*1440,0))</f>
      </c>
      <c r="O144" s="15">
        <f>IF(OR(A144="",F144=""),"",ROUND((IF(G144="",A144,G144)+F144)*1440,0))</f>
      </c>
      <c r="P144" s="15">
        <f>IF(H144&lt;&gt;"",H144,IF($D$3&lt;&gt;"",$D$3,""))</f>
      </c>
      <c r="Q144" s="15">
        <f>IF(OR(O144="",P144=""),"",O144+P144)</f>
      </c>
      <c r="R144" s="15">
        <f>IF(OR(M144&lt;&gt;"да",C144="",N144="",Q144="",O144&lt;=N144),"",COUNTIFS($C$8:$C$207,C144,$M$8:$M$207,"да",$N$8:$N$207,"&lt;"&amp;Q144,$Q$8:$Q$207,"&gt;"&amp;N144)-1)</f>
      </c>
      <c r="S144" s="15">
        <f>IF(OR(R144="",R144=0),"",MAXIFS($Q$8:$Q$207,$C$8:$C$207,C144,$M$8:$M$207,"да",$N$8:$N$207,"&lt;"&amp;N144,$Q$8:$Q$207,"&gt;"&amp;N144))</f>
      </c>
      <c r="T144" s="15">
        <f>IF(OR(R144="",R144=0),"",MINIFS($N$8:$N$207,$C$8:$C$207,C144,$M$8:$M$207,"да",$N$8:$N$207,"&gt;"&amp;N144,$N$8:$N$207,"&lt;"&amp;Q144))</f>
      </c>
      <c r="U144" s="15">
        <f>IF(OR(B144="",M144="нет"),"",IF(LEFT(L144,2)="ок","","да"))</f>
      </c>
    </row>
    <row r="145" spans="1:21" x14ac:dyDescent="0.25">
      <c r="A145" s="11"/>
      <c r="B145" s="12"/>
      <c r="C145" s="12"/>
      <c r="D145" s="12"/>
      <c r="E145" s="13"/>
      <c r="F145" s="13"/>
      <c r="G145" s="11"/>
      <c r="H145" s="12"/>
      <c r="I145" s="12"/>
      <c r="J145" s="12"/>
      <c r="K145" s="14">
        <f>IF(C145="","",IF(COUNTIF('Столы'!$A5:$A54,C145)=0,"нет в справочнике",IF(COUNTIFS('Столы'!$A5:$A54,C145,'Столы'!$B5:$B54,"&gt;0")=0,"не указано",VLOOKUP(C145,'Столы'!$A5:$B54,2,0))))</f>
      </c>
      <c r="L145" s="14">
        <f>IF(B145="","",IF(M145="нет","не занимает стол — статус «"&amp;I145&amp;"»",IF(OR(A145="",C145="",D145="",E145="",F145=""),"нужно уточнить: дата, стол, гости, начало и окончание",IF(OR(K145="нет в справочнике",K145="не указано"),"нужно уточнить вместимость стола "&amp;C145,IF(O145&lt;=N145,"окончание не позже начала — проверьте время или впишите дату окончания",IF(P145="","нужно уточнить резерв между посадками",IF(AND(D145&lt;=K145,R145=0),"ок: мест хватает, пересечений нет",TRIM(IF(D145&gt;K145,"гостей "&amp;D145&amp;" при "&amp;K145&amp;" местах — нужен другой стол. ","")&amp;IF(R145&gt;0,IF(AND(ISNUMBER(S145),S145&gt;N145),"пересечение "&amp;(MIN(S145,Q145)-N145)&amp;" мин: стол занят другой бронью до "&amp;INT(MOD(S145,1440)/60)&amp;":"&amp;TEXT(MOD(S145,60),"00")&amp;" (с резервом) — свободен не раньше этого времени",IF(AND(ISNUMBER(T145),T145&gt;0),"пересечение "&amp;(Q145-T145)&amp;" мин: следующая бронь с "&amp;INT(MOD(T145,1440)/60)&amp;":"&amp;TEXT(MOD(T145,60),"00")&amp;", а стол освободится (с резервом) в "&amp;INT(MOD(Q145,1440)/60)&amp;":"&amp;TEXT(MOD(Q145,60),"00"),"пересечение с другой бронью этого стола в то же время")),"")))))))))</f>
      </c>
      <c r="M145" s="15">
        <f>IF(B145="","",IF(OR(I145="отменена",I145="не пришли"),"нет","да"))</f>
      </c>
      <c r="N145" s="15">
        <f>IF(OR(A145="",E145=""),"",ROUND((A145+E145)*1440,0))</f>
      </c>
      <c r="O145" s="15">
        <f>IF(OR(A145="",F145=""),"",ROUND((IF(G145="",A145,G145)+F145)*1440,0))</f>
      </c>
      <c r="P145" s="15">
        <f>IF(H145&lt;&gt;"",H145,IF($D$3&lt;&gt;"",$D$3,""))</f>
      </c>
      <c r="Q145" s="15">
        <f>IF(OR(O145="",P145=""),"",O145+P145)</f>
      </c>
      <c r="R145" s="15">
        <f>IF(OR(M145&lt;&gt;"да",C145="",N145="",Q145="",O145&lt;=N145),"",COUNTIFS($C$8:$C$207,C145,$M$8:$M$207,"да",$N$8:$N$207,"&lt;"&amp;Q145,$Q$8:$Q$207,"&gt;"&amp;N145)-1)</f>
      </c>
      <c r="S145" s="15">
        <f>IF(OR(R145="",R145=0),"",MAXIFS($Q$8:$Q$207,$C$8:$C$207,C145,$M$8:$M$207,"да",$N$8:$N$207,"&lt;"&amp;N145,$Q$8:$Q$207,"&gt;"&amp;N145))</f>
      </c>
      <c r="T145" s="15">
        <f>IF(OR(R145="",R145=0),"",MINIFS($N$8:$N$207,$C$8:$C$207,C145,$M$8:$M$207,"да",$N$8:$N$207,"&gt;"&amp;N145,$N$8:$N$207,"&lt;"&amp;Q145))</f>
      </c>
      <c r="U145" s="15">
        <f>IF(OR(B145="",M145="нет"),"",IF(LEFT(L145,2)="ок","","да"))</f>
      </c>
    </row>
    <row r="146" spans="1:21" x14ac:dyDescent="0.25">
      <c r="A146" s="11"/>
      <c r="B146" s="12"/>
      <c r="C146" s="12"/>
      <c r="D146" s="12"/>
      <c r="E146" s="13"/>
      <c r="F146" s="13"/>
      <c r="G146" s="11"/>
      <c r="H146" s="12"/>
      <c r="I146" s="12"/>
      <c r="J146" s="12"/>
      <c r="K146" s="14">
        <f>IF(C146="","",IF(COUNTIF('Столы'!$A5:$A54,C146)=0,"нет в справочнике",IF(COUNTIFS('Столы'!$A5:$A54,C146,'Столы'!$B5:$B54,"&gt;0")=0,"не указано",VLOOKUP(C146,'Столы'!$A5:$B54,2,0))))</f>
      </c>
      <c r="L146" s="14">
        <f>IF(B146="","",IF(M146="нет","не занимает стол — статус «"&amp;I146&amp;"»",IF(OR(A146="",C146="",D146="",E146="",F146=""),"нужно уточнить: дата, стол, гости, начало и окончание",IF(OR(K146="нет в справочнике",K146="не указано"),"нужно уточнить вместимость стола "&amp;C146,IF(O146&lt;=N146,"окончание не позже начала — проверьте время или впишите дату окончания",IF(P146="","нужно уточнить резерв между посадками",IF(AND(D146&lt;=K146,R146=0),"ок: мест хватает, пересечений нет",TRIM(IF(D146&gt;K146,"гостей "&amp;D146&amp;" при "&amp;K146&amp;" местах — нужен другой стол. ","")&amp;IF(R146&gt;0,IF(AND(ISNUMBER(S146),S146&gt;N146),"пересечение "&amp;(MIN(S146,Q146)-N146)&amp;" мин: стол занят другой бронью до "&amp;INT(MOD(S146,1440)/60)&amp;":"&amp;TEXT(MOD(S146,60),"00")&amp;" (с резервом) — свободен не раньше этого времени",IF(AND(ISNUMBER(T146),T146&gt;0),"пересечение "&amp;(Q146-T146)&amp;" мин: следующая бронь с "&amp;INT(MOD(T146,1440)/60)&amp;":"&amp;TEXT(MOD(T146,60),"00")&amp;", а стол освободится (с резервом) в "&amp;INT(MOD(Q146,1440)/60)&amp;":"&amp;TEXT(MOD(Q146,60),"00"),"пересечение с другой бронью этого стола в то же время")),"")))))))))</f>
      </c>
      <c r="M146" s="15">
        <f>IF(B146="","",IF(OR(I146="отменена",I146="не пришли"),"нет","да"))</f>
      </c>
      <c r="N146" s="15">
        <f>IF(OR(A146="",E146=""),"",ROUND((A146+E146)*1440,0))</f>
      </c>
      <c r="O146" s="15">
        <f>IF(OR(A146="",F146=""),"",ROUND((IF(G146="",A146,G146)+F146)*1440,0))</f>
      </c>
      <c r="P146" s="15">
        <f>IF(H146&lt;&gt;"",H146,IF($D$3&lt;&gt;"",$D$3,""))</f>
      </c>
      <c r="Q146" s="15">
        <f>IF(OR(O146="",P146=""),"",O146+P146)</f>
      </c>
      <c r="R146" s="15">
        <f>IF(OR(M146&lt;&gt;"да",C146="",N146="",Q146="",O146&lt;=N146),"",COUNTIFS($C$8:$C$207,C146,$M$8:$M$207,"да",$N$8:$N$207,"&lt;"&amp;Q146,$Q$8:$Q$207,"&gt;"&amp;N146)-1)</f>
      </c>
      <c r="S146" s="15">
        <f>IF(OR(R146="",R146=0),"",MAXIFS($Q$8:$Q$207,$C$8:$C$207,C146,$M$8:$M$207,"да",$N$8:$N$207,"&lt;"&amp;N146,$Q$8:$Q$207,"&gt;"&amp;N146))</f>
      </c>
      <c r="T146" s="15">
        <f>IF(OR(R146="",R146=0),"",MINIFS($N$8:$N$207,$C$8:$C$207,C146,$M$8:$M$207,"да",$N$8:$N$207,"&gt;"&amp;N146,$N$8:$N$207,"&lt;"&amp;Q146))</f>
      </c>
      <c r="U146" s="15">
        <f>IF(OR(B146="",M146="нет"),"",IF(LEFT(L146,2)="ок","","да"))</f>
      </c>
    </row>
    <row r="147" spans="1:21" x14ac:dyDescent="0.25">
      <c r="A147" s="11"/>
      <c r="B147" s="12"/>
      <c r="C147" s="12"/>
      <c r="D147" s="12"/>
      <c r="E147" s="13"/>
      <c r="F147" s="13"/>
      <c r="G147" s="11"/>
      <c r="H147" s="12"/>
      <c r="I147" s="12"/>
      <c r="J147" s="12"/>
      <c r="K147" s="14">
        <f>IF(C147="","",IF(COUNTIF('Столы'!$A5:$A54,C147)=0,"нет в справочнике",IF(COUNTIFS('Столы'!$A5:$A54,C147,'Столы'!$B5:$B54,"&gt;0")=0,"не указано",VLOOKUP(C147,'Столы'!$A5:$B54,2,0))))</f>
      </c>
      <c r="L147" s="14">
        <f>IF(B147="","",IF(M147="нет","не занимает стол — статус «"&amp;I147&amp;"»",IF(OR(A147="",C147="",D147="",E147="",F147=""),"нужно уточнить: дата, стол, гости, начало и окончание",IF(OR(K147="нет в справочнике",K147="не указано"),"нужно уточнить вместимость стола "&amp;C147,IF(O147&lt;=N147,"окончание не позже начала — проверьте время или впишите дату окончания",IF(P147="","нужно уточнить резерв между посадками",IF(AND(D147&lt;=K147,R147=0),"ок: мест хватает, пересечений нет",TRIM(IF(D147&gt;K147,"гостей "&amp;D147&amp;" при "&amp;K147&amp;" местах — нужен другой стол. ","")&amp;IF(R147&gt;0,IF(AND(ISNUMBER(S147),S147&gt;N147),"пересечение "&amp;(MIN(S147,Q147)-N147)&amp;" мин: стол занят другой бронью до "&amp;INT(MOD(S147,1440)/60)&amp;":"&amp;TEXT(MOD(S147,60),"00")&amp;" (с резервом) — свободен не раньше этого времени",IF(AND(ISNUMBER(T147),T147&gt;0),"пересечение "&amp;(Q147-T147)&amp;" мин: следующая бронь с "&amp;INT(MOD(T147,1440)/60)&amp;":"&amp;TEXT(MOD(T147,60),"00")&amp;", а стол освободится (с резервом) в "&amp;INT(MOD(Q147,1440)/60)&amp;":"&amp;TEXT(MOD(Q147,60),"00"),"пересечение с другой бронью этого стола в то же время")),"")))))))))</f>
      </c>
      <c r="M147" s="15">
        <f>IF(B147="","",IF(OR(I147="отменена",I147="не пришли"),"нет","да"))</f>
      </c>
      <c r="N147" s="15">
        <f>IF(OR(A147="",E147=""),"",ROUND((A147+E147)*1440,0))</f>
      </c>
      <c r="O147" s="15">
        <f>IF(OR(A147="",F147=""),"",ROUND((IF(G147="",A147,G147)+F147)*1440,0))</f>
      </c>
      <c r="P147" s="15">
        <f>IF(H147&lt;&gt;"",H147,IF($D$3&lt;&gt;"",$D$3,""))</f>
      </c>
      <c r="Q147" s="15">
        <f>IF(OR(O147="",P147=""),"",O147+P147)</f>
      </c>
      <c r="R147" s="15">
        <f>IF(OR(M147&lt;&gt;"да",C147="",N147="",Q147="",O147&lt;=N147),"",COUNTIFS($C$8:$C$207,C147,$M$8:$M$207,"да",$N$8:$N$207,"&lt;"&amp;Q147,$Q$8:$Q$207,"&gt;"&amp;N147)-1)</f>
      </c>
      <c r="S147" s="15">
        <f>IF(OR(R147="",R147=0),"",MAXIFS($Q$8:$Q$207,$C$8:$C$207,C147,$M$8:$M$207,"да",$N$8:$N$207,"&lt;"&amp;N147,$Q$8:$Q$207,"&gt;"&amp;N147))</f>
      </c>
      <c r="T147" s="15">
        <f>IF(OR(R147="",R147=0),"",MINIFS($N$8:$N$207,$C$8:$C$207,C147,$M$8:$M$207,"да",$N$8:$N$207,"&gt;"&amp;N147,$N$8:$N$207,"&lt;"&amp;Q147))</f>
      </c>
      <c r="U147" s="15">
        <f>IF(OR(B147="",M147="нет"),"",IF(LEFT(L147,2)="ок","","да"))</f>
      </c>
    </row>
    <row r="148" spans="1:21" x14ac:dyDescent="0.25">
      <c r="A148" s="11"/>
      <c r="B148" s="12"/>
      <c r="C148" s="12"/>
      <c r="D148" s="12"/>
      <c r="E148" s="13"/>
      <c r="F148" s="13"/>
      <c r="G148" s="11"/>
      <c r="H148" s="12"/>
      <c r="I148" s="12"/>
      <c r="J148" s="12"/>
      <c r="K148" s="14">
        <f>IF(C148="","",IF(COUNTIF('Столы'!$A5:$A54,C148)=0,"нет в справочнике",IF(COUNTIFS('Столы'!$A5:$A54,C148,'Столы'!$B5:$B54,"&gt;0")=0,"не указано",VLOOKUP(C148,'Столы'!$A5:$B54,2,0))))</f>
      </c>
      <c r="L148" s="14">
        <f>IF(B148="","",IF(M148="нет","не занимает стол — статус «"&amp;I148&amp;"»",IF(OR(A148="",C148="",D148="",E148="",F148=""),"нужно уточнить: дата, стол, гости, начало и окончание",IF(OR(K148="нет в справочнике",K148="не указано"),"нужно уточнить вместимость стола "&amp;C148,IF(O148&lt;=N148,"окончание не позже начала — проверьте время или впишите дату окончания",IF(P148="","нужно уточнить резерв между посадками",IF(AND(D148&lt;=K148,R148=0),"ок: мест хватает, пересечений нет",TRIM(IF(D148&gt;K148,"гостей "&amp;D148&amp;" при "&amp;K148&amp;" местах — нужен другой стол. ","")&amp;IF(R148&gt;0,IF(AND(ISNUMBER(S148),S148&gt;N148),"пересечение "&amp;(MIN(S148,Q148)-N148)&amp;" мин: стол занят другой бронью до "&amp;INT(MOD(S148,1440)/60)&amp;":"&amp;TEXT(MOD(S148,60),"00")&amp;" (с резервом) — свободен не раньше этого времени",IF(AND(ISNUMBER(T148),T148&gt;0),"пересечение "&amp;(Q148-T148)&amp;" мин: следующая бронь с "&amp;INT(MOD(T148,1440)/60)&amp;":"&amp;TEXT(MOD(T148,60),"00")&amp;", а стол освободится (с резервом) в "&amp;INT(MOD(Q148,1440)/60)&amp;":"&amp;TEXT(MOD(Q148,60),"00"),"пересечение с другой бронью этого стола в то же время")),"")))))))))</f>
      </c>
      <c r="M148" s="15">
        <f>IF(B148="","",IF(OR(I148="отменена",I148="не пришли"),"нет","да"))</f>
      </c>
      <c r="N148" s="15">
        <f>IF(OR(A148="",E148=""),"",ROUND((A148+E148)*1440,0))</f>
      </c>
      <c r="O148" s="15">
        <f>IF(OR(A148="",F148=""),"",ROUND((IF(G148="",A148,G148)+F148)*1440,0))</f>
      </c>
      <c r="P148" s="15">
        <f>IF(H148&lt;&gt;"",H148,IF($D$3&lt;&gt;"",$D$3,""))</f>
      </c>
      <c r="Q148" s="15">
        <f>IF(OR(O148="",P148=""),"",O148+P148)</f>
      </c>
      <c r="R148" s="15">
        <f>IF(OR(M148&lt;&gt;"да",C148="",N148="",Q148="",O148&lt;=N148),"",COUNTIFS($C$8:$C$207,C148,$M$8:$M$207,"да",$N$8:$N$207,"&lt;"&amp;Q148,$Q$8:$Q$207,"&gt;"&amp;N148)-1)</f>
      </c>
      <c r="S148" s="15">
        <f>IF(OR(R148="",R148=0),"",MAXIFS($Q$8:$Q$207,$C$8:$C$207,C148,$M$8:$M$207,"да",$N$8:$N$207,"&lt;"&amp;N148,$Q$8:$Q$207,"&gt;"&amp;N148))</f>
      </c>
      <c r="T148" s="15">
        <f>IF(OR(R148="",R148=0),"",MINIFS($N$8:$N$207,$C$8:$C$207,C148,$M$8:$M$207,"да",$N$8:$N$207,"&gt;"&amp;N148,$N$8:$N$207,"&lt;"&amp;Q148))</f>
      </c>
      <c r="U148" s="15">
        <f>IF(OR(B148="",M148="нет"),"",IF(LEFT(L148,2)="ок","","да"))</f>
      </c>
    </row>
    <row r="149" spans="1:21" x14ac:dyDescent="0.25">
      <c r="A149" s="11"/>
      <c r="B149" s="12"/>
      <c r="C149" s="12"/>
      <c r="D149" s="12"/>
      <c r="E149" s="13"/>
      <c r="F149" s="13"/>
      <c r="G149" s="11"/>
      <c r="H149" s="12"/>
      <c r="I149" s="12"/>
      <c r="J149" s="12"/>
      <c r="K149" s="14">
        <f>IF(C149="","",IF(COUNTIF('Столы'!$A5:$A54,C149)=0,"нет в справочнике",IF(COUNTIFS('Столы'!$A5:$A54,C149,'Столы'!$B5:$B54,"&gt;0")=0,"не указано",VLOOKUP(C149,'Столы'!$A5:$B54,2,0))))</f>
      </c>
      <c r="L149" s="14">
        <f>IF(B149="","",IF(M149="нет","не занимает стол — статус «"&amp;I149&amp;"»",IF(OR(A149="",C149="",D149="",E149="",F149=""),"нужно уточнить: дата, стол, гости, начало и окончание",IF(OR(K149="нет в справочнике",K149="не указано"),"нужно уточнить вместимость стола "&amp;C149,IF(O149&lt;=N149,"окончание не позже начала — проверьте время или впишите дату окончания",IF(P149="","нужно уточнить резерв между посадками",IF(AND(D149&lt;=K149,R149=0),"ок: мест хватает, пересечений нет",TRIM(IF(D149&gt;K149,"гостей "&amp;D149&amp;" при "&amp;K149&amp;" местах — нужен другой стол. ","")&amp;IF(R149&gt;0,IF(AND(ISNUMBER(S149),S149&gt;N149),"пересечение "&amp;(MIN(S149,Q149)-N149)&amp;" мин: стол занят другой бронью до "&amp;INT(MOD(S149,1440)/60)&amp;":"&amp;TEXT(MOD(S149,60),"00")&amp;" (с резервом) — свободен не раньше этого времени",IF(AND(ISNUMBER(T149),T149&gt;0),"пересечение "&amp;(Q149-T149)&amp;" мин: следующая бронь с "&amp;INT(MOD(T149,1440)/60)&amp;":"&amp;TEXT(MOD(T149,60),"00")&amp;", а стол освободится (с резервом) в "&amp;INT(MOD(Q149,1440)/60)&amp;":"&amp;TEXT(MOD(Q149,60),"00"),"пересечение с другой бронью этого стола в то же время")),"")))))))))</f>
      </c>
      <c r="M149" s="15">
        <f>IF(B149="","",IF(OR(I149="отменена",I149="не пришли"),"нет","да"))</f>
      </c>
      <c r="N149" s="15">
        <f>IF(OR(A149="",E149=""),"",ROUND((A149+E149)*1440,0))</f>
      </c>
      <c r="O149" s="15">
        <f>IF(OR(A149="",F149=""),"",ROUND((IF(G149="",A149,G149)+F149)*1440,0))</f>
      </c>
      <c r="P149" s="15">
        <f>IF(H149&lt;&gt;"",H149,IF($D$3&lt;&gt;"",$D$3,""))</f>
      </c>
      <c r="Q149" s="15">
        <f>IF(OR(O149="",P149=""),"",O149+P149)</f>
      </c>
      <c r="R149" s="15">
        <f>IF(OR(M149&lt;&gt;"да",C149="",N149="",Q149="",O149&lt;=N149),"",COUNTIFS($C$8:$C$207,C149,$M$8:$M$207,"да",$N$8:$N$207,"&lt;"&amp;Q149,$Q$8:$Q$207,"&gt;"&amp;N149)-1)</f>
      </c>
      <c r="S149" s="15">
        <f>IF(OR(R149="",R149=0),"",MAXIFS($Q$8:$Q$207,$C$8:$C$207,C149,$M$8:$M$207,"да",$N$8:$N$207,"&lt;"&amp;N149,$Q$8:$Q$207,"&gt;"&amp;N149))</f>
      </c>
      <c r="T149" s="15">
        <f>IF(OR(R149="",R149=0),"",MINIFS($N$8:$N$207,$C$8:$C$207,C149,$M$8:$M$207,"да",$N$8:$N$207,"&gt;"&amp;N149,$N$8:$N$207,"&lt;"&amp;Q149))</f>
      </c>
      <c r="U149" s="15">
        <f>IF(OR(B149="",M149="нет"),"",IF(LEFT(L149,2)="ок","","да"))</f>
      </c>
    </row>
    <row r="150" spans="1:21" x14ac:dyDescent="0.25">
      <c r="A150" s="11"/>
      <c r="B150" s="12"/>
      <c r="C150" s="12"/>
      <c r="D150" s="12"/>
      <c r="E150" s="13"/>
      <c r="F150" s="13"/>
      <c r="G150" s="11"/>
      <c r="H150" s="12"/>
      <c r="I150" s="12"/>
      <c r="J150" s="12"/>
      <c r="K150" s="14">
        <f>IF(C150="","",IF(COUNTIF('Столы'!$A5:$A54,C150)=0,"нет в справочнике",IF(COUNTIFS('Столы'!$A5:$A54,C150,'Столы'!$B5:$B54,"&gt;0")=0,"не указано",VLOOKUP(C150,'Столы'!$A5:$B54,2,0))))</f>
      </c>
      <c r="L150" s="14">
        <f>IF(B150="","",IF(M150="нет","не занимает стол — статус «"&amp;I150&amp;"»",IF(OR(A150="",C150="",D150="",E150="",F150=""),"нужно уточнить: дата, стол, гости, начало и окончание",IF(OR(K150="нет в справочнике",K150="не указано"),"нужно уточнить вместимость стола "&amp;C150,IF(O150&lt;=N150,"окончание не позже начала — проверьте время или впишите дату окончания",IF(P150="","нужно уточнить резерв между посадками",IF(AND(D150&lt;=K150,R150=0),"ок: мест хватает, пересечений нет",TRIM(IF(D150&gt;K150,"гостей "&amp;D150&amp;" при "&amp;K150&amp;" местах — нужен другой стол. ","")&amp;IF(R150&gt;0,IF(AND(ISNUMBER(S150),S150&gt;N150),"пересечение "&amp;(MIN(S150,Q150)-N150)&amp;" мин: стол занят другой бронью до "&amp;INT(MOD(S150,1440)/60)&amp;":"&amp;TEXT(MOD(S150,60),"00")&amp;" (с резервом) — свободен не раньше этого времени",IF(AND(ISNUMBER(T150),T150&gt;0),"пересечение "&amp;(Q150-T150)&amp;" мин: следующая бронь с "&amp;INT(MOD(T150,1440)/60)&amp;":"&amp;TEXT(MOD(T150,60),"00")&amp;", а стол освободится (с резервом) в "&amp;INT(MOD(Q150,1440)/60)&amp;":"&amp;TEXT(MOD(Q150,60),"00"),"пересечение с другой бронью этого стола в то же время")),"")))))))))</f>
      </c>
      <c r="M150" s="15">
        <f>IF(B150="","",IF(OR(I150="отменена",I150="не пришли"),"нет","да"))</f>
      </c>
      <c r="N150" s="15">
        <f>IF(OR(A150="",E150=""),"",ROUND((A150+E150)*1440,0))</f>
      </c>
      <c r="O150" s="15">
        <f>IF(OR(A150="",F150=""),"",ROUND((IF(G150="",A150,G150)+F150)*1440,0))</f>
      </c>
      <c r="P150" s="15">
        <f>IF(H150&lt;&gt;"",H150,IF($D$3&lt;&gt;"",$D$3,""))</f>
      </c>
      <c r="Q150" s="15">
        <f>IF(OR(O150="",P150=""),"",O150+P150)</f>
      </c>
      <c r="R150" s="15">
        <f>IF(OR(M150&lt;&gt;"да",C150="",N150="",Q150="",O150&lt;=N150),"",COUNTIFS($C$8:$C$207,C150,$M$8:$M$207,"да",$N$8:$N$207,"&lt;"&amp;Q150,$Q$8:$Q$207,"&gt;"&amp;N150)-1)</f>
      </c>
      <c r="S150" s="15">
        <f>IF(OR(R150="",R150=0),"",MAXIFS($Q$8:$Q$207,$C$8:$C$207,C150,$M$8:$M$207,"да",$N$8:$N$207,"&lt;"&amp;N150,$Q$8:$Q$207,"&gt;"&amp;N150))</f>
      </c>
      <c r="T150" s="15">
        <f>IF(OR(R150="",R150=0),"",MINIFS($N$8:$N$207,$C$8:$C$207,C150,$M$8:$M$207,"да",$N$8:$N$207,"&gt;"&amp;N150,$N$8:$N$207,"&lt;"&amp;Q150))</f>
      </c>
      <c r="U150" s="15">
        <f>IF(OR(B150="",M150="нет"),"",IF(LEFT(L150,2)="ок","","да"))</f>
      </c>
    </row>
    <row r="151" spans="1:21" x14ac:dyDescent="0.25">
      <c r="A151" s="11"/>
      <c r="B151" s="12"/>
      <c r="C151" s="12"/>
      <c r="D151" s="12"/>
      <c r="E151" s="13"/>
      <c r="F151" s="13"/>
      <c r="G151" s="11"/>
      <c r="H151" s="12"/>
      <c r="I151" s="12"/>
      <c r="J151" s="12"/>
      <c r="K151" s="14">
        <f>IF(C151="","",IF(COUNTIF('Столы'!$A5:$A54,C151)=0,"нет в справочнике",IF(COUNTIFS('Столы'!$A5:$A54,C151,'Столы'!$B5:$B54,"&gt;0")=0,"не указано",VLOOKUP(C151,'Столы'!$A5:$B54,2,0))))</f>
      </c>
      <c r="L151" s="14">
        <f>IF(B151="","",IF(M151="нет","не занимает стол — статус «"&amp;I151&amp;"»",IF(OR(A151="",C151="",D151="",E151="",F151=""),"нужно уточнить: дата, стол, гости, начало и окончание",IF(OR(K151="нет в справочнике",K151="не указано"),"нужно уточнить вместимость стола "&amp;C151,IF(O151&lt;=N151,"окончание не позже начала — проверьте время или впишите дату окончания",IF(P151="","нужно уточнить резерв между посадками",IF(AND(D151&lt;=K151,R151=0),"ок: мест хватает, пересечений нет",TRIM(IF(D151&gt;K151,"гостей "&amp;D151&amp;" при "&amp;K151&amp;" местах — нужен другой стол. ","")&amp;IF(R151&gt;0,IF(AND(ISNUMBER(S151),S151&gt;N151),"пересечение "&amp;(MIN(S151,Q151)-N151)&amp;" мин: стол занят другой бронью до "&amp;INT(MOD(S151,1440)/60)&amp;":"&amp;TEXT(MOD(S151,60),"00")&amp;" (с резервом) — свободен не раньше этого времени",IF(AND(ISNUMBER(T151),T151&gt;0),"пересечение "&amp;(Q151-T151)&amp;" мин: следующая бронь с "&amp;INT(MOD(T151,1440)/60)&amp;":"&amp;TEXT(MOD(T151,60),"00")&amp;", а стол освободится (с резервом) в "&amp;INT(MOD(Q151,1440)/60)&amp;":"&amp;TEXT(MOD(Q151,60),"00"),"пересечение с другой бронью этого стола в то же время")),"")))))))))</f>
      </c>
      <c r="M151" s="15">
        <f>IF(B151="","",IF(OR(I151="отменена",I151="не пришли"),"нет","да"))</f>
      </c>
      <c r="N151" s="15">
        <f>IF(OR(A151="",E151=""),"",ROUND((A151+E151)*1440,0))</f>
      </c>
      <c r="O151" s="15">
        <f>IF(OR(A151="",F151=""),"",ROUND((IF(G151="",A151,G151)+F151)*1440,0))</f>
      </c>
      <c r="P151" s="15">
        <f>IF(H151&lt;&gt;"",H151,IF($D$3&lt;&gt;"",$D$3,""))</f>
      </c>
      <c r="Q151" s="15">
        <f>IF(OR(O151="",P151=""),"",O151+P151)</f>
      </c>
      <c r="R151" s="15">
        <f>IF(OR(M151&lt;&gt;"да",C151="",N151="",Q151="",O151&lt;=N151),"",COUNTIFS($C$8:$C$207,C151,$M$8:$M$207,"да",$N$8:$N$207,"&lt;"&amp;Q151,$Q$8:$Q$207,"&gt;"&amp;N151)-1)</f>
      </c>
      <c r="S151" s="15">
        <f>IF(OR(R151="",R151=0),"",MAXIFS($Q$8:$Q$207,$C$8:$C$207,C151,$M$8:$M$207,"да",$N$8:$N$207,"&lt;"&amp;N151,$Q$8:$Q$207,"&gt;"&amp;N151))</f>
      </c>
      <c r="T151" s="15">
        <f>IF(OR(R151="",R151=0),"",MINIFS($N$8:$N$207,$C$8:$C$207,C151,$M$8:$M$207,"да",$N$8:$N$207,"&gt;"&amp;N151,$N$8:$N$207,"&lt;"&amp;Q151))</f>
      </c>
      <c r="U151" s="15">
        <f>IF(OR(B151="",M151="нет"),"",IF(LEFT(L151,2)="ок","","да"))</f>
      </c>
    </row>
    <row r="152" spans="1:21" x14ac:dyDescent="0.25">
      <c r="A152" s="11"/>
      <c r="B152" s="12"/>
      <c r="C152" s="12"/>
      <c r="D152" s="12"/>
      <c r="E152" s="13"/>
      <c r="F152" s="13"/>
      <c r="G152" s="11"/>
      <c r="H152" s="12"/>
      <c r="I152" s="12"/>
      <c r="J152" s="12"/>
      <c r="K152" s="14">
        <f>IF(C152="","",IF(COUNTIF('Столы'!$A5:$A54,C152)=0,"нет в справочнике",IF(COUNTIFS('Столы'!$A5:$A54,C152,'Столы'!$B5:$B54,"&gt;0")=0,"не указано",VLOOKUP(C152,'Столы'!$A5:$B54,2,0))))</f>
      </c>
      <c r="L152" s="14">
        <f>IF(B152="","",IF(M152="нет","не занимает стол — статус «"&amp;I152&amp;"»",IF(OR(A152="",C152="",D152="",E152="",F152=""),"нужно уточнить: дата, стол, гости, начало и окончание",IF(OR(K152="нет в справочнике",K152="не указано"),"нужно уточнить вместимость стола "&amp;C152,IF(O152&lt;=N152,"окончание не позже начала — проверьте время или впишите дату окончания",IF(P152="","нужно уточнить резерв между посадками",IF(AND(D152&lt;=K152,R152=0),"ок: мест хватает, пересечений нет",TRIM(IF(D152&gt;K152,"гостей "&amp;D152&amp;" при "&amp;K152&amp;" местах — нужен другой стол. ","")&amp;IF(R152&gt;0,IF(AND(ISNUMBER(S152),S152&gt;N152),"пересечение "&amp;(MIN(S152,Q152)-N152)&amp;" мин: стол занят другой бронью до "&amp;INT(MOD(S152,1440)/60)&amp;":"&amp;TEXT(MOD(S152,60),"00")&amp;" (с резервом) — свободен не раньше этого времени",IF(AND(ISNUMBER(T152),T152&gt;0),"пересечение "&amp;(Q152-T152)&amp;" мин: следующая бронь с "&amp;INT(MOD(T152,1440)/60)&amp;":"&amp;TEXT(MOD(T152,60),"00")&amp;", а стол освободится (с резервом) в "&amp;INT(MOD(Q152,1440)/60)&amp;":"&amp;TEXT(MOD(Q152,60),"00"),"пересечение с другой бронью этого стола в то же время")),"")))))))))</f>
      </c>
      <c r="M152" s="15">
        <f>IF(B152="","",IF(OR(I152="отменена",I152="не пришли"),"нет","да"))</f>
      </c>
      <c r="N152" s="15">
        <f>IF(OR(A152="",E152=""),"",ROUND((A152+E152)*1440,0))</f>
      </c>
      <c r="O152" s="15">
        <f>IF(OR(A152="",F152=""),"",ROUND((IF(G152="",A152,G152)+F152)*1440,0))</f>
      </c>
      <c r="P152" s="15">
        <f>IF(H152&lt;&gt;"",H152,IF($D$3&lt;&gt;"",$D$3,""))</f>
      </c>
      <c r="Q152" s="15">
        <f>IF(OR(O152="",P152=""),"",O152+P152)</f>
      </c>
      <c r="R152" s="15">
        <f>IF(OR(M152&lt;&gt;"да",C152="",N152="",Q152="",O152&lt;=N152),"",COUNTIFS($C$8:$C$207,C152,$M$8:$M$207,"да",$N$8:$N$207,"&lt;"&amp;Q152,$Q$8:$Q$207,"&gt;"&amp;N152)-1)</f>
      </c>
      <c r="S152" s="15">
        <f>IF(OR(R152="",R152=0),"",MAXIFS($Q$8:$Q$207,$C$8:$C$207,C152,$M$8:$M$207,"да",$N$8:$N$207,"&lt;"&amp;N152,$Q$8:$Q$207,"&gt;"&amp;N152))</f>
      </c>
      <c r="T152" s="15">
        <f>IF(OR(R152="",R152=0),"",MINIFS($N$8:$N$207,$C$8:$C$207,C152,$M$8:$M$207,"да",$N$8:$N$207,"&gt;"&amp;N152,$N$8:$N$207,"&lt;"&amp;Q152))</f>
      </c>
      <c r="U152" s="15">
        <f>IF(OR(B152="",M152="нет"),"",IF(LEFT(L152,2)="ок","","да"))</f>
      </c>
    </row>
    <row r="153" spans="1:21" x14ac:dyDescent="0.25">
      <c r="A153" s="11"/>
      <c r="B153" s="12"/>
      <c r="C153" s="12"/>
      <c r="D153" s="12"/>
      <c r="E153" s="13"/>
      <c r="F153" s="13"/>
      <c r="G153" s="11"/>
      <c r="H153" s="12"/>
      <c r="I153" s="12"/>
      <c r="J153" s="12"/>
      <c r="K153" s="14">
        <f>IF(C153="","",IF(COUNTIF('Столы'!$A5:$A54,C153)=0,"нет в справочнике",IF(COUNTIFS('Столы'!$A5:$A54,C153,'Столы'!$B5:$B54,"&gt;0")=0,"не указано",VLOOKUP(C153,'Столы'!$A5:$B54,2,0))))</f>
      </c>
      <c r="L153" s="14">
        <f>IF(B153="","",IF(M153="нет","не занимает стол — статус «"&amp;I153&amp;"»",IF(OR(A153="",C153="",D153="",E153="",F153=""),"нужно уточнить: дата, стол, гости, начало и окончание",IF(OR(K153="нет в справочнике",K153="не указано"),"нужно уточнить вместимость стола "&amp;C153,IF(O153&lt;=N153,"окончание не позже начала — проверьте время или впишите дату окончания",IF(P153="","нужно уточнить резерв между посадками",IF(AND(D153&lt;=K153,R153=0),"ок: мест хватает, пересечений нет",TRIM(IF(D153&gt;K153,"гостей "&amp;D153&amp;" при "&amp;K153&amp;" местах — нужен другой стол. ","")&amp;IF(R153&gt;0,IF(AND(ISNUMBER(S153),S153&gt;N153),"пересечение "&amp;(MIN(S153,Q153)-N153)&amp;" мин: стол занят другой бронью до "&amp;INT(MOD(S153,1440)/60)&amp;":"&amp;TEXT(MOD(S153,60),"00")&amp;" (с резервом) — свободен не раньше этого времени",IF(AND(ISNUMBER(T153),T153&gt;0),"пересечение "&amp;(Q153-T153)&amp;" мин: следующая бронь с "&amp;INT(MOD(T153,1440)/60)&amp;":"&amp;TEXT(MOD(T153,60),"00")&amp;", а стол освободится (с резервом) в "&amp;INT(MOD(Q153,1440)/60)&amp;":"&amp;TEXT(MOD(Q153,60),"00"),"пересечение с другой бронью этого стола в то же время")),"")))))))))</f>
      </c>
      <c r="M153" s="15">
        <f>IF(B153="","",IF(OR(I153="отменена",I153="не пришли"),"нет","да"))</f>
      </c>
      <c r="N153" s="15">
        <f>IF(OR(A153="",E153=""),"",ROUND((A153+E153)*1440,0))</f>
      </c>
      <c r="O153" s="15">
        <f>IF(OR(A153="",F153=""),"",ROUND((IF(G153="",A153,G153)+F153)*1440,0))</f>
      </c>
      <c r="P153" s="15">
        <f>IF(H153&lt;&gt;"",H153,IF($D$3&lt;&gt;"",$D$3,""))</f>
      </c>
      <c r="Q153" s="15">
        <f>IF(OR(O153="",P153=""),"",O153+P153)</f>
      </c>
      <c r="R153" s="15">
        <f>IF(OR(M153&lt;&gt;"да",C153="",N153="",Q153="",O153&lt;=N153),"",COUNTIFS($C$8:$C$207,C153,$M$8:$M$207,"да",$N$8:$N$207,"&lt;"&amp;Q153,$Q$8:$Q$207,"&gt;"&amp;N153)-1)</f>
      </c>
      <c r="S153" s="15">
        <f>IF(OR(R153="",R153=0),"",MAXIFS($Q$8:$Q$207,$C$8:$C$207,C153,$M$8:$M$207,"да",$N$8:$N$207,"&lt;"&amp;N153,$Q$8:$Q$207,"&gt;"&amp;N153))</f>
      </c>
      <c r="T153" s="15">
        <f>IF(OR(R153="",R153=0),"",MINIFS($N$8:$N$207,$C$8:$C$207,C153,$M$8:$M$207,"да",$N$8:$N$207,"&gt;"&amp;N153,$N$8:$N$207,"&lt;"&amp;Q153))</f>
      </c>
      <c r="U153" s="15">
        <f>IF(OR(B153="",M153="нет"),"",IF(LEFT(L153,2)="ок","","да"))</f>
      </c>
    </row>
    <row r="154" spans="1:21" x14ac:dyDescent="0.25">
      <c r="A154" s="11"/>
      <c r="B154" s="12"/>
      <c r="C154" s="12"/>
      <c r="D154" s="12"/>
      <c r="E154" s="13"/>
      <c r="F154" s="13"/>
      <c r="G154" s="11"/>
      <c r="H154" s="12"/>
      <c r="I154" s="12"/>
      <c r="J154" s="12"/>
      <c r="K154" s="14">
        <f>IF(C154="","",IF(COUNTIF('Столы'!$A5:$A54,C154)=0,"нет в справочнике",IF(COUNTIFS('Столы'!$A5:$A54,C154,'Столы'!$B5:$B54,"&gt;0")=0,"не указано",VLOOKUP(C154,'Столы'!$A5:$B54,2,0))))</f>
      </c>
      <c r="L154" s="14">
        <f>IF(B154="","",IF(M154="нет","не занимает стол — статус «"&amp;I154&amp;"»",IF(OR(A154="",C154="",D154="",E154="",F154=""),"нужно уточнить: дата, стол, гости, начало и окончание",IF(OR(K154="нет в справочнике",K154="не указано"),"нужно уточнить вместимость стола "&amp;C154,IF(O154&lt;=N154,"окончание не позже начала — проверьте время или впишите дату окончания",IF(P154="","нужно уточнить резерв между посадками",IF(AND(D154&lt;=K154,R154=0),"ок: мест хватает, пересечений нет",TRIM(IF(D154&gt;K154,"гостей "&amp;D154&amp;" при "&amp;K154&amp;" местах — нужен другой стол. ","")&amp;IF(R154&gt;0,IF(AND(ISNUMBER(S154),S154&gt;N154),"пересечение "&amp;(MIN(S154,Q154)-N154)&amp;" мин: стол занят другой бронью до "&amp;INT(MOD(S154,1440)/60)&amp;":"&amp;TEXT(MOD(S154,60),"00")&amp;" (с резервом) — свободен не раньше этого времени",IF(AND(ISNUMBER(T154),T154&gt;0),"пересечение "&amp;(Q154-T154)&amp;" мин: следующая бронь с "&amp;INT(MOD(T154,1440)/60)&amp;":"&amp;TEXT(MOD(T154,60),"00")&amp;", а стол освободится (с резервом) в "&amp;INT(MOD(Q154,1440)/60)&amp;":"&amp;TEXT(MOD(Q154,60),"00"),"пересечение с другой бронью этого стола в то же время")),"")))))))))</f>
      </c>
      <c r="M154" s="15">
        <f>IF(B154="","",IF(OR(I154="отменена",I154="не пришли"),"нет","да"))</f>
      </c>
      <c r="N154" s="15">
        <f>IF(OR(A154="",E154=""),"",ROUND((A154+E154)*1440,0))</f>
      </c>
      <c r="O154" s="15">
        <f>IF(OR(A154="",F154=""),"",ROUND((IF(G154="",A154,G154)+F154)*1440,0))</f>
      </c>
      <c r="P154" s="15">
        <f>IF(H154&lt;&gt;"",H154,IF($D$3&lt;&gt;"",$D$3,""))</f>
      </c>
      <c r="Q154" s="15">
        <f>IF(OR(O154="",P154=""),"",O154+P154)</f>
      </c>
      <c r="R154" s="15">
        <f>IF(OR(M154&lt;&gt;"да",C154="",N154="",Q154="",O154&lt;=N154),"",COUNTIFS($C$8:$C$207,C154,$M$8:$M$207,"да",$N$8:$N$207,"&lt;"&amp;Q154,$Q$8:$Q$207,"&gt;"&amp;N154)-1)</f>
      </c>
      <c r="S154" s="15">
        <f>IF(OR(R154="",R154=0),"",MAXIFS($Q$8:$Q$207,$C$8:$C$207,C154,$M$8:$M$207,"да",$N$8:$N$207,"&lt;"&amp;N154,$Q$8:$Q$207,"&gt;"&amp;N154))</f>
      </c>
      <c r="T154" s="15">
        <f>IF(OR(R154="",R154=0),"",MINIFS($N$8:$N$207,$C$8:$C$207,C154,$M$8:$M$207,"да",$N$8:$N$207,"&gt;"&amp;N154,$N$8:$N$207,"&lt;"&amp;Q154))</f>
      </c>
      <c r="U154" s="15">
        <f>IF(OR(B154="",M154="нет"),"",IF(LEFT(L154,2)="ок","","да"))</f>
      </c>
    </row>
    <row r="155" spans="1:21" x14ac:dyDescent="0.25">
      <c r="A155" s="11"/>
      <c r="B155" s="12"/>
      <c r="C155" s="12"/>
      <c r="D155" s="12"/>
      <c r="E155" s="13"/>
      <c r="F155" s="13"/>
      <c r="G155" s="11"/>
      <c r="H155" s="12"/>
      <c r="I155" s="12"/>
      <c r="J155" s="12"/>
      <c r="K155" s="14">
        <f>IF(C155="","",IF(COUNTIF('Столы'!$A5:$A54,C155)=0,"нет в справочнике",IF(COUNTIFS('Столы'!$A5:$A54,C155,'Столы'!$B5:$B54,"&gt;0")=0,"не указано",VLOOKUP(C155,'Столы'!$A5:$B54,2,0))))</f>
      </c>
      <c r="L155" s="14">
        <f>IF(B155="","",IF(M155="нет","не занимает стол — статус «"&amp;I155&amp;"»",IF(OR(A155="",C155="",D155="",E155="",F155=""),"нужно уточнить: дата, стол, гости, начало и окончание",IF(OR(K155="нет в справочнике",K155="не указано"),"нужно уточнить вместимость стола "&amp;C155,IF(O155&lt;=N155,"окончание не позже начала — проверьте время или впишите дату окончания",IF(P155="","нужно уточнить резерв между посадками",IF(AND(D155&lt;=K155,R155=0),"ок: мест хватает, пересечений нет",TRIM(IF(D155&gt;K155,"гостей "&amp;D155&amp;" при "&amp;K155&amp;" местах — нужен другой стол. ","")&amp;IF(R155&gt;0,IF(AND(ISNUMBER(S155),S155&gt;N155),"пересечение "&amp;(MIN(S155,Q155)-N155)&amp;" мин: стол занят другой бронью до "&amp;INT(MOD(S155,1440)/60)&amp;":"&amp;TEXT(MOD(S155,60),"00")&amp;" (с резервом) — свободен не раньше этого времени",IF(AND(ISNUMBER(T155),T155&gt;0),"пересечение "&amp;(Q155-T155)&amp;" мин: следующая бронь с "&amp;INT(MOD(T155,1440)/60)&amp;":"&amp;TEXT(MOD(T155,60),"00")&amp;", а стол освободится (с резервом) в "&amp;INT(MOD(Q155,1440)/60)&amp;":"&amp;TEXT(MOD(Q155,60),"00"),"пересечение с другой бронью этого стола в то же время")),"")))))))))</f>
      </c>
      <c r="M155" s="15">
        <f>IF(B155="","",IF(OR(I155="отменена",I155="не пришли"),"нет","да"))</f>
      </c>
      <c r="N155" s="15">
        <f>IF(OR(A155="",E155=""),"",ROUND((A155+E155)*1440,0))</f>
      </c>
      <c r="O155" s="15">
        <f>IF(OR(A155="",F155=""),"",ROUND((IF(G155="",A155,G155)+F155)*1440,0))</f>
      </c>
      <c r="P155" s="15">
        <f>IF(H155&lt;&gt;"",H155,IF($D$3&lt;&gt;"",$D$3,""))</f>
      </c>
      <c r="Q155" s="15">
        <f>IF(OR(O155="",P155=""),"",O155+P155)</f>
      </c>
      <c r="R155" s="15">
        <f>IF(OR(M155&lt;&gt;"да",C155="",N155="",Q155="",O155&lt;=N155),"",COUNTIFS($C$8:$C$207,C155,$M$8:$M$207,"да",$N$8:$N$207,"&lt;"&amp;Q155,$Q$8:$Q$207,"&gt;"&amp;N155)-1)</f>
      </c>
      <c r="S155" s="15">
        <f>IF(OR(R155="",R155=0),"",MAXIFS($Q$8:$Q$207,$C$8:$C$207,C155,$M$8:$M$207,"да",$N$8:$N$207,"&lt;"&amp;N155,$Q$8:$Q$207,"&gt;"&amp;N155))</f>
      </c>
      <c r="T155" s="15">
        <f>IF(OR(R155="",R155=0),"",MINIFS($N$8:$N$207,$C$8:$C$207,C155,$M$8:$M$207,"да",$N$8:$N$207,"&gt;"&amp;N155,$N$8:$N$207,"&lt;"&amp;Q155))</f>
      </c>
      <c r="U155" s="15">
        <f>IF(OR(B155="",M155="нет"),"",IF(LEFT(L155,2)="ок","","да"))</f>
      </c>
    </row>
    <row r="156" spans="1:21" x14ac:dyDescent="0.25">
      <c r="A156" s="11"/>
      <c r="B156" s="12"/>
      <c r="C156" s="12"/>
      <c r="D156" s="12"/>
      <c r="E156" s="13"/>
      <c r="F156" s="13"/>
      <c r="G156" s="11"/>
      <c r="H156" s="12"/>
      <c r="I156" s="12"/>
      <c r="J156" s="12"/>
      <c r="K156" s="14">
        <f>IF(C156="","",IF(COUNTIF('Столы'!$A5:$A54,C156)=0,"нет в справочнике",IF(COUNTIFS('Столы'!$A5:$A54,C156,'Столы'!$B5:$B54,"&gt;0")=0,"не указано",VLOOKUP(C156,'Столы'!$A5:$B54,2,0))))</f>
      </c>
      <c r="L156" s="14">
        <f>IF(B156="","",IF(M156="нет","не занимает стол — статус «"&amp;I156&amp;"»",IF(OR(A156="",C156="",D156="",E156="",F156=""),"нужно уточнить: дата, стол, гости, начало и окончание",IF(OR(K156="нет в справочнике",K156="не указано"),"нужно уточнить вместимость стола "&amp;C156,IF(O156&lt;=N156,"окончание не позже начала — проверьте время или впишите дату окончания",IF(P156="","нужно уточнить резерв между посадками",IF(AND(D156&lt;=K156,R156=0),"ок: мест хватает, пересечений нет",TRIM(IF(D156&gt;K156,"гостей "&amp;D156&amp;" при "&amp;K156&amp;" местах — нужен другой стол. ","")&amp;IF(R156&gt;0,IF(AND(ISNUMBER(S156),S156&gt;N156),"пересечение "&amp;(MIN(S156,Q156)-N156)&amp;" мин: стол занят другой бронью до "&amp;INT(MOD(S156,1440)/60)&amp;":"&amp;TEXT(MOD(S156,60),"00")&amp;" (с резервом) — свободен не раньше этого времени",IF(AND(ISNUMBER(T156),T156&gt;0),"пересечение "&amp;(Q156-T156)&amp;" мин: следующая бронь с "&amp;INT(MOD(T156,1440)/60)&amp;":"&amp;TEXT(MOD(T156,60),"00")&amp;", а стол освободится (с резервом) в "&amp;INT(MOD(Q156,1440)/60)&amp;":"&amp;TEXT(MOD(Q156,60),"00"),"пересечение с другой бронью этого стола в то же время")),"")))))))))</f>
      </c>
      <c r="M156" s="15">
        <f>IF(B156="","",IF(OR(I156="отменена",I156="не пришли"),"нет","да"))</f>
      </c>
      <c r="N156" s="15">
        <f>IF(OR(A156="",E156=""),"",ROUND((A156+E156)*1440,0))</f>
      </c>
      <c r="O156" s="15">
        <f>IF(OR(A156="",F156=""),"",ROUND((IF(G156="",A156,G156)+F156)*1440,0))</f>
      </c>
      <c r="P156" s="15">
        <f>IF(H156&lt;&gt;"",H156,IF($D$3&lt;&gt;"",$D$3,""))</f>
      </c>
      <c r="Q156" s="15">
        <f>IF(OR(O156="",P156=""),"",O156+P156)</f>
      </c>
      <c r="R156" s="15">
        <f>IF(OR(M156&lt;&gt;"да",C156="",N156="",Q156="",O156&lt;=N156),"",COUNTIFS($C$8:$C$207,C156,$M$8:$M$207,"да",$N$8:$N$207,"&lt;"&amp;Q156,$Q$8:$Q$207,"&gt;"&amp;N156)-1)</f>
      </c>
      <c r="S156" s="15">
        <f>IF(OR(R156="",R156=0),"",MAXIFS($Q$8:$Q$207,$C$8:$C$207,C156,$M$8:$M$207,"да",$N$8:$N$207,"&lt;"&amp;N156,$Q$8:$Q$207,"&gt;"&amp;N156))</f>
      </c>
      <c r="T156" s="15">
        <f>IF(OR(R156="",R156=0),"",MINIFS($N$8:$N$207,$C$8:$C$207,C156,$M$8:$M$207,"да",$N$8:$N$207,"&gt;"&amp;N156,$N$8:$N$207,"&lt;"&amp;Q156))</f>
      </c>
      <c r="U156" s="15">
        <f>IF(OR(B156="",M156="нет"),"",IF(LEFT(L156,2)="ок","","да"))</f>
      </c>
    </row>
    <row r="157" spans="1:21" x14ac:dyDescent="0.25">
      <c r="A157" s="11"/>
      <c r="B157" s="12"/>
      <c r="C157" s="12"/>
      <c r="D157" s="12"/>
      <c r="E157" s="13"/>
      <c r="F157" s="13"/>
      <c r="G157" s="11"/>
      <c r="H157" s="12"/>
      <c r="I157" s="12"/>
      <c r="J157" s="12"/>
      <c r="K157" s="14">
        <f>IF(C157="","",IF(COUNTIF('Столы'!$A5:$A54,C157)=0,"нет в справочнике",IF(COUNTIFS('Столы'!$A5:$A54,C157,'Столы'!$B5:$B54,"&gt;0")=0,"не указано",VLOOKUP(C157,'Столы'!$A5:$B54,2,0))))</f>
      </c>
      <c r="L157" s="14">
        <f>IF(B157="","",IF(M157="нет","не занимает стол — статус «"&amp;I157&amp;"»",IF(OR(A157="",C157="",D157="",E157="",F157=""),"нужно уточнить: дата, стол, гости, начало и окончание",IF(OR(K157="нет в справочнике",K157="не указано"),"нужно уточнить вместимость стола "&amp;C157,IF(O157&lt;=N157,"окончание не позже начала — проверьте время или впишите дату окончания",IF(P157="","нужно уточнить резерв между посадками",IF(AND(D157&lt;=K157,R157=0),"ок: мест хватает, пересечений нет",TRIM(IF(D157&gt;K157,"гостей "&amp;D157&amp;" при "&amp;K157&amp;" местах — нужен другой стол. ","")&amp;IF(R157&gt;0,IF(AND(ISNUMBER(S157),S157&gt;N157),"пересечение "&amp;(MIN(S157,Q157)-N157)&amp;" мин: стол занят другой бронью до "&amp;INT(MOD(S157,1440)/60)&amp;":"&amp;TEXT(MOD(S157,60),"00")&amp;" (с резервом) — свободен не раньше этого времени",IF(AND(ISNUMBER(T157),T157&gt;0),"пересечение "&amp;(Q157-T157)&amp;" мин: следующая бронь с "&amp;INT(MOD(T157,1440)/60)&amp;":"&amp;TEXT(MOD(T157,60),"00")&amp;", а стол освободится (с резервом) в "&amp;INT(MOD(Q157,1440)/60)&amp;":"&amp;TEXT(MOD(Q157,60),"00"),"пересечение с другой бронью этого стола в то же время")),"")))))))))</f>
      </c>
      <c r="M157" s="15">
        <f>IF(B157="","",IF(OR(I157="отменена",I157="не пришли"),"нет","да"))</f>
      </c>
      <c r="N157" s="15">
        <f>IF(OR(A157="",E157=""),"",ROUND((A157+E157)*1440,0))</f>
      </c>
      <c r="O157" s="15">
        <f>IF(OR(A157="",F157=""),"",ROUND((IF(G157="",A157,G157)+F157)*1440,0))</f>
      </c>
      <c r="P157" s="15">
        <f>IF(H157&lt;&gt;"",H157,IF($D$3&lt;&gt;"",$D$3,""))</f>
      </c>
      <c r="Q157" s="15">
        <f>IF(OR(O157="",P157=""),"",O157+P157)</f>
      </c>
      <c r="R157" s="15">
        <f>IF(OR(M157&lt;&gt;"да",C157="",N157="",Q157="",O157&lt;=N157),"",COUNTIFS($C$8:$C$207,C157,$M$8:$M$207,"да",$N$8:$N$207,"&lt;"&amp;Q157,$Q$8:$Q$207,"&gt;"&amp;N157)-1)</f>
      </c>
      <c r="S157" s="15">
        <f>IF(OR(R157="",R157=0),"",MAXIFS($Q$8:$Q$207,$C$8:$C$207,C157,$M$8:$M$207,"да",$N$8:$N$207,"&lt;"&amp;N157,$Q$8:$Q$207,"&gt;"&amp;N157))</f>
      </c>
      <c r="T157" s="15">
        <f>IF(OR(R157="",R157=0),"",MINIFS($N$8:$N$207,$C$8:$C$207,C157,$M$8:$M$207,"да",$N$8:$N$207,"&gt;"&amp;N157,$N$8:$N$207,"&lt;"&amp;Q157))</f>
      </c>
      <c r="U157" s="15">
        <f>IF(OR(B157="",M157="нет"),"",IF(LEFT(L157,2)="ок","","да"))</f>
      </c>
    </row>
    <row r="158" spans="1:21" x14ac:dyDescent="0.25">
      <c r="A158" s="11"/>
      <c r="B158" s="12"/>
      <c r="C158" s="12"/>
      <c r="D158" s="12"/>
      <c r="E158" s="13"/>
      <c r="F158" s="13"/>
      <c r="G158" s="11"/>
      <c r="H158" s="12"/>
      <c r="I158" s="12"/>
      <c r="J158" s="12"/>
      <c r="K158" s="14">
        <f>IF(C158="","",IF(COUNTIF('Столы'!$A5:$A54,C158)=0,"нет в справочнике",IF(COUNTIFS('Столы'!$A5:$A54,C158,'Столы'!$B5:$B54,"&gt;0")=0,"не указано",VLOOKUP(C158,'Столы'!$A5:$B54,2,0))))</f>
      </c>
      <c r="L158" s="14">
        <f>IF(B158="","",IF(M158="нет","не занимает стол — статус «"&amp;I158&amp;"»",IF(OR(A158="",C158="",D158="",E158="",F158=""),"нужно уточнить: дата, стол, гости, начало и окончание",IF(OR(K158="нет в справочнике",K158="не указано"),"нужно уточнить вместимость стола "&amp;C158,IF(O158&lt;=N158,"окончание не позже начала — проверьте время или впишите дату окончания",IF(P158="","нужно уточнить резерв между посадками",IF(AND(D158&lt;=K158,R158=0),"ок: мест хватает, пересечений нет",TRIM(IF(D158&gt;K158,"гостей "&amp;D158&amp;" при "&amp;K158&amp;" местах — нужен другой стол. ","")&amp;IF(R158&gt;0,IF(AND(ISNUMBER(S158),S158&gt;N158),"пересечение "&amp;(MIN(S158,Q158)-N158)&amp;" мин: стол занят другой бронью до "&amp;INT(MOD(S158,1440)/60)&amp;":"&amp;TEXT(MOD(S158,60),"00")&amp;" (с резервом) — свободен не раньше этого времени",IF(AND(ISNUMBER(T158),T158&gt;0),"пересечение "&amp;(Q158-T158)&amp;" мин: следующая бронь с "&amp;INT(MOD(T158,1440)/60)&amp;":"&amp;TEXT(MOD(T158,60),"00")&amp;", а стол освободится (с резервом) в "&amp;INT(MOD(Q158,1440)/60)&amp;":"&amp;TEXT(MOD(Q158,60),"00"),"пересечение с другой бронью этого стола в то же время")),"")))))))))</f>
      </c>
      <c r="M158" s="15">
        <f>IF(B158="","",IF(OR(I158="отменена",I158="не пришли"),"нет","да"))</f>
      </c>
      <c r="N158" s="15">
        <f>IF(OR(A158="",E158=""),"",ROUND((A158+E158)*1440,0))</f>
      </c>
      <c r="O158" s="15">
        <f>IF(OR(A158="",F158=""),"",ROUND((IF(G158="",A158,G158)+F158)*1440,0))</f>
      </c>
      <c r="P158" s="15">
        <f>IF(H158&lt;&gt;"",H158,IF($D$3&lt;&gt;"",$D$3,""))</f>
      </c>
      <c r="Q158" s="15">
        <f>IF(OR(O158="",P158=""),"",O158+P158)</f>
      </c>
      <c r="R158" s="15">
        <f>IF(OR(M158&lt;&gt;"да",C158="",N158="",Q158="",O158&lt;=N158),"",COUNTIFS($C$8:$C$207,C158,$M$8:$M$207,"да",$N$8:$N$207,"&lt;"&amp;Q158,$Q$8:$Q$207,"&gt;"&amp;N158)-1)</f>
      </c>
      <c r="S158" s="15">
        <f>IF(OR(R158="",R158=0),"",MAXIFS($Q$8:$Q$207,$C$8:$C$207,C158,$M$8:$M$207,"да",$N$8:$N$207,"&lt;"&amp;N158,$Q$8:$Q$207,"&gt;"&amp;N158))</f>
      </c>
      <c r="T158" s="15">
        <f>IF(OR(R158="",R158=0),"",MINIFS($N$8:$N$207,$C$8:$C$207,C158,$M$8:$M$207,"да",$N$8:$N$207,"&gt;"&amp;N158,$N$8:$N$207,"&lt;"&amp;Q158))</f>
      </c>
      <c r="U158" s="15">
        <f>IF(OR(B158="",M158="нет"),"",IF(LEFT(L158,2)="ок","","да"))</f>
      </c>
    </row>
    <row r="159" spans="1:21" x14ac:dyDescent="0.25">
      <c r="A159" s="11"/>
      <c r="B159" s="12"/>
      <c r="C159" s="12"/>
      <c r="D159" s="12"/>
      <c r="E159" s="13"/>
      <c r="F159" s="13"/>
      <c r="G159" s="11"/>
      <c r="H159" s="12"/>
      <c r="I159" s="12"/>
      <c r="J159" s="12"/>
      <c r="K159" s="14">
        <f>IF(C159="","",IF(COUNTIF('Столы'!$A5:$A54,C159)=0,"нет в справочнике",IF(COUNTIFS('Столы'!$A5:$A54,C159,'Столы'!$B5:$B54,"&gt;0")=0,"не указано",VLOOKUP(C159,'Столы'!$A5:$B54,2,0))))</f>
      </c>
      <c r="L159" s="14">
        <f>IF(B159="","",IF(M159="нет","не занимает стол — статус «"&amp;I159&amp;"»",IF(OR(A159="",C159="",D159="",E159="",F159=""),"нужно уточнить: дата, стол, гости, начало и окончание",IF(OR(K159="нет в справочнике",K159="не указано"),"нужно уточнить вместимость стола "&amp;C159,IF(O159&lt;=N159,"окончание не позже начала — проверьте время или впишите дату окончания",IF(P159="","нужно уточнить резерв между посадками",IF(AND(D159&lt;=K159,R159=0),"ок: мест хватает, пересечений нет",TRIM(IF(D159&gt;K159,"гостей "&amp;D159&amp;" при "&amp;K159&amp;" местах — нужен другой стол. ","")&amp;IF(R159&gt;0,IF(AND(ISNUMBER(S159),S159&gt;N159),"пересечение "&amp;(MIN(S159,Q159)-N159)&amp;" мин: стол занят другой бронью до "&amp;INT(MOD(S159,1440)/60)&amp;":"&amp;TEXT(MOD(S159,60),"00")&amp;" (с резервом) — свободен не раньше этого времени",IF(AND(ISNUMBER(T159),T159&gt;0),"пересечение "&amp;(Q159-T159)&amp;" мин: следующая бронь с "&amp;INT(MOD(T159,1440)/60)&amp;":"&amp;TEXT(MOD(T159,60),"00")&amp;", а стол освободится (с резервом) в "&amp;INT(MOD(Q159,1440)/60)&amp;":"&amp;TEXT(MOD(Q159,60),"00"),"пересечение с другой бронью этого стола в то же время")),"")))))))))</f>
      </c>
      <c r="M159" s="15">
        <f>IF(B159="","",IF(OR(I159="отменена",I159="не пришли"),"нет","да"))</f>
      </c>
      <c r="N159" s="15">
        <f>IF(OR(A159="",E159=""),"",ROUND((A159+E159)*1440,0))</f>
      </c>
      <c r="O159" s="15">
        <f>IF(OR(A159="",F159=""),"",ROUND((IF(G159="",A159,G159)+F159)*1440,0))</f>
      </c>
      <c r="P159" s="15">
        <f>IF(H159&lt;&gt;"",H159,IF($D$3&lt;&gt;"",$D$3,""))</f>
      </c>
      <c r="Q159" s="15">
        <f>IF(OR(O159="",P159=""),"",O159+P159)</f>
      </c>
      <c r="R159" s="15">
        <f>IF(OR(M159&lt;&gt;"да",C159="",N159="",Q159="",O159&lt;=N159),"",COUNTIFS($C$8:$C$207,C159,$M$8:$M$207,"да",$N$8:$N$207,"&lt;"&amp;Q159,$Q$8:$Q$207,"&gt;"&amp;N159)-1)</f>
      </c>
      <c r="S159" s="15">
        <f>IF(OR(R159="",R159=0),"",MAXIFS($Q$8:$Q$207,$C$8:$C$207,C159,$M$8:$M$207,"да",$N$8:$N$207,"&lt;"&amp;N159,$Q$8:$Q$207,"&gt;"&amp;N159))</f>
      </c>
      <c r="T159" s="15">
        <f>IF(OR(R159="",R159=0),"",MINIFS($N$8:$N$207,$C$8:$C$207,C159,$M$8:$M$207,"да",$N$8:$N$207,"&gt;"&amp;N159,$N$8:$N$207,"&lt;"&amp;Q159))</f>
      </c>
      <c r="U159" s="15">
        <f>IF(OR(B159="",M159="нет"),"",IF(LEFT(L159,2)="ок","","да"))</f>
      </c>
    </row>
    <row r="160" spans="1:21" x14ac:dyDescent="0.25">
      <c r="A160" s="11"/>
      <c r="B160" s="12"/>
      <c r="C160" s="12"/>
      <c r="D160" s="12"/>
      <c r="E160" s="13"/>
      <c r="F160" s="13"/>
      <c r="G160" s="11"/>
      <c r="H160" s="12"/>
      <c r="I160" s="12"/>
      <c r="J160" s="12"/>
      <c r="K160" s="14">
        <f>IF(C160="","",IF(COUNTIF('Столы'!$A5:$A54,C160)=0,"нет в справочнике",IF(COUNTIFS('Столы'!$A5:$A54,C160,'Столы'!$B5:$B54,"&gt;0")=0,"не указано",VLOOKUP(C160,'Столы'!$A5:$B54,2,0))))</f>
      </c>
      <c r="L160" s="14">
        <f>IF(B160="","",IF(M160="нет","не занимает стол — статус «"&amp;I160&amp;"»",IF(OR(A160="",C160="",D160="",E160="",F160=""),"нужно уточнить: дата, стол, гости, начало и окончание",IF(OR(K160="нет в справочнике",K160="не указано"),"нужно уточнить вместимость стола "&amp;C160,IF(O160&lt;=N160,"окончание не позже начала — проверьте время или впишите дату окончания",IF(P160="","нужно уточнить резерв между посадками",IF(AND(D160&lt;=K160,R160=0),"ок: мест хватает, пересечений нет",TRIM(IF(D160&gt;K160,"гостей "&amp;D160&amp;" при "&amp;K160&amp;" местах — нужен другой стол. ","")&amp;IF(R160&gt;0,IF(AND(ISNUMBER(S160),S160&gt;N160),"пересечение "&amp;(MIN(S160,Q160)-N160)&amp;" мин: стол занят другой бронью до "&amp;INT(MOD(S160,1440)/60)&amp;":"&amp;TEXT(MOD(S160,60),"00")&amp;" (с резервом) — свободен не раньше этого времени",IF(AND(ISNUMBER(T160),T160&gt;0),"пересечение "&amp;(Q160-T160)&amp;" мин: следующая бронь с "&amp;INT(MOD(T160,1440)/60)&amp;":"&amp;TEXT(MOD(T160,60),"00")&amp;", а стол освободится (с резервом) в "&amp;INT(MOD(Q160,1440)/60)&amp;":"&amp;TEXT(MOD(Q160,60),"00"),"пересечение с другой бронью этого стола в то же время")),"")))))))))</f>
      </c>
      <c r="M160" s="15">
        <f>IF(B160="","",IF(OR(I160="отменена",I160="не пришли"),"нет","да"))</f>
      </c>
      <c r="N160" s="15">
        <f>IF(OR(A160="",E160=""),"",ROUND((A160+E160)*1440,0))</f>
      </c>
      <c r="O160" s="15">
        <f>IF(OR(A160="",F160=""),"",ROUND((IF(G160="",A160,G160)+F160)*1440,0))</f>
      </c>
      <c r="P160" s="15">
        <f>IF(H160&lt;&gt;"",H160,IF($D$3&lt;&gt;"",$D$3,""))</f>
      </c>
      <c r="Q160" s="15">
        <f>IF(OR(O160="",P160=""),"",O160+P160)</f>
      </c>
      <c r="R160" s="15">
        <f>IF(OR(M160&lt;&gt;"да",C160="",N160="",Q160="",O160&lt;=N160),"",COUNTIFS($C$8:$C$207,C160,$M$8:$M$207,"да",$N$8:$N$207,"&lt;"&amp;Q160,$Q$8:$Q$207,"&gt;"&amp;N160)-1)</f>
      </c>
      <c r="S160" s="15">
        <f>IF(OR(R160="",R160=0),"",MAXIFS($Q$8:$Q$207,$C$8:$C$207,C160,$M$8:$M$207,"да",$N$8:$N$207,"&lt;"&amp;N160,$Q$8:$Q$207,"&gt;"&amp;N160))</f>
      </c>
      <c r="T160" s="15">
        <f>IF(OR(R160="",R160=0),"",MINIFS($N$8:$N$207,$C$8:$C$207,C160,$M$8:$M$207,"да",$N$8:$N$207,"&gt;"&amp;N160,$N$8:$N$207,"&lt;"&amp;Q160))</f>
      </c>
      <c r="U160" s="15">
        <f>IF(OR(B160="",M160="нет"),"",IF(LEFT(L160,2)="ок","","да"))</f>
      </c>
    </row>
    <row r="161" spans="1:21" x14ac:dyDescent="0.25">
      <c r="A161" s="11"/>
      <c r="B161" s="12"/>
      <c r="C161" s="12"/>
      <c r="D161" s="12"/>
      <c r="E161" s="13"/>
      <c r="F161" s="13"/>
      <c r="G161" s="11"/>
      <c r="H161" s="12"/>
      <c r="I161" s="12"/>
      <c r="J161" s="12"/>
      <c r="K161" s="14">
        <f>IF(C161="","",IF(COUNTIF('Столы'!$A5:$A54,C161)=0,"нет в справочнике",IF(COUNTIFS('Столы'!$A5:$A54,C161,'Столы'!$B5:$B54,"&gt;0")=0,"не указано",VLOOKUP(C161,'Столы'!$A5:$B54,2,0))))</f>
      </c>
      <c r="L161" s="14">
        <f>IF(B161="","",IF(M161="нет","не занимает стол — статус «"&amp;I161&amp;"»",IF(OR(A161="",C161="",D161="",E161="",F161=""),"нужно уточнить: дата, стол, гости, начало и окончание",IF(OR(K161="нет в справочнике",K161="не указано"),"нужно уточнить вместимость стола "&amp;C161,IF(O161&lt;=N161,"окончание не позже начала — проверьте время или впишите дату окончания",IF(P161="","нужно уточнить резерв между посадками",IF(AND(D161&lt;=K161,R161=0),"ок: мест хватает, пересечений нет",TRIM(IF(D161&gt;K161,"гостей "&amp;D161&amp;" при "&amp;K161&amp;" местах — нужен другой стол. ","")&amp;IF(R161&gt;0,IF(AND(ISNUMBER(S161),S161&gt;N161),"пересечение "&amp;(MIN(S161,Q161)-N161)&amp;" мин: стол занят другой бронью до "&amp;INT(MOD(S161,1440)/60)&amp;":"&amp;TEXT(MOD(S161,60),"00")&amp;" (с резервом) — свободен не раньше этого времени",IF(AND(ISNUMBER(T161),T161&gt;0),"пересечение "&amp;(Q161-T161)&amp;" мин: следующая бронь с "&amp;INT(MOD(T161,1440)/60)&amp;":"&amp;TEXT(MOD(T161,60),"00")&amp;", а стол освободится (с резервом) в "&amp;INT(MOD(Q161,1440)/60)&amp;":"&amp;TEXT(MOD(Q161,60),"00"),"пересечение с другой бронью этого стола в то же время")),"")))))))))</f>
      </c>
      <c r="M161" s="15">
        <f>IF(B161="","",IF(OR(I161="отменена",I161="не пришли"),"нет","да"))</f>
      </c>
      <c r="N161" s="15">
        <f>IF(OR(A161="",E161=""),"",ROUND((A161+E161)*1440,0))</f>
      </c>
      <c r="O161" s="15">
        <f>IF(OR(A161="",F161=""),"",ROUND((IF(G161="",A161,G161)+F161)*1440,0))</f>
      </c>
      <c r="P161" s="15">
        <f>IF(H161&lt;&gt;"",H161,IF($D$3&lt;&gt;"",$D$3,""))</f>
      </c>
      <c r="Q161" s="15">
        <f>IF(OR(O161="",P161=""),"",O161+P161)</f>
      </c>
      <c r="R161" s="15">
        <f>IF(OR(M161&lt;&gt;"да",C161="",N161="",Q161="",O161&lt;=N161),"",COUNTIFS($C$8:$C$207,C161,$M$8:$M$207,"да",$N$8:$N$207,"&lt;"&amp;Q161,$Q$8:$Q$207,"&gt;"&amp;N161)-1)</f>
      </c>
      <c r="S161" s="15">
        <f>IF(OR(R161="",R161=0),"",MAXIFS($Q$8:$Q$207,$C$8:$C$207,C161,$M$8:$M$207,"да",$N$8:$N$207,"&lt;"&amp;N161,$Q$8:$Q$207,"&gt;"&amp;N161))</f>
      </c>
      <c r="T161" s="15">
        <f>IF(OR(R161="",R161=0),"",MINIFS($N$8:$N$207,$C$8:$C$207,C161,$M$8:$M$207,"да",$N$8:$N$207,"&gt;"&amp;N161,$N$8:$N$207,"&lt;"&amp;Q161))</f>
      </c>
      <c r="U161" s="15">
        <f>IF(OR(B161="",M161="нет"),"",IF(LEFT(L161,2)="ок","","да"))</f>
      </c>
    </row>
    <row r="162" spans="1:21" x14ac:dyDescent="0.25">
      <c r="A162" s="11"/>
      <c r="B162" s="12"/>
      <c r="C162" s="12"/>
      <c r="D162" s="12"/>
      <c r="E162" s="13"/>
      <c r="F162" s="13"/>
      <c r="G162" s="11"/>
      <c r="H162" s="12"/>
      <c r="I162" s="12"/>
      <c r="J162" s="12"/>
      <c r="K162" s="14">
        <f>IF(C162="","",IF(COUNTIF('Столы'!$A5:$A54,C162)=0,"нет в справочнике",IF(COUNTIFS('Столы'!$A5:$A54,C162,'Столы'!$B5:$B54,"&gt;0")=0,"не указано",VLOOKUP(C162,'Столы'!$A5:$B54,2,0))))</f>
      </c>
      <c r="L162" s="14">
        <f>IF(B162="","",IF(M162="нет","не занимает стол — статус «"&amp;I162&amp;"»",IF(OR(A162="",C162="",D162="",E162="",F162=""),"нужно уточнить: дата, стол, гости, начало и окончание",IF(OR(K162="нет в справочнике",K162="не указано"),"нужно уточнить вместимость стола "&amp;C162,IF(O162&lt;=N162,"окончание не позже начала — проверьте время или впишите дату окончания",IF(P162="","нужно уточнить резерв между посадками",IF(AND(D162&lt;=K162,R162=0),"ок: мест хватает, пересечений нет",TRIM(IF(D162&gt;K162,"гостей "&amp;D162&amp;" при "&amp;K162&amp;" местах — нужен другой стол. ","")&amp;IF(R162&gt;0,IF(AND(ISNUMBER(S162),S162&gt;N162),"пересечение "&amp;(MIN(S162,Q162)-N162)&amp;" мин: стол занят другой бронью до "&amp;INT(MOD(S162,1440)/60)&amp;":"&amp;TEXT(MOD(S162,60),"00")&amp;" (с резервом) — свободен не раньше этого времени",IF(AND(ISNUMBER(T162),T162&gt;0),"пересечение "&amp;(Q162-T162)&amp;" мин: следующая бронь с "&amp;INT(MOD(T162,1440)/60)&amp;":"&amp;TEXT(MOD(T162,60),"00")&amp;", а стол освободится (с резервом) в "&amp;INT(MOD(Q162,1440)/60)&amp;":"&amp;TEXT(MOD(Q162,60),"00"),"пересечение с другой бронью этого стола в то же время")),"")))))))))</f>
      </c>
      <c r="M162" s="15">
        <f>IF(B162="","",IF(OR(I162="отменена",I162="не пришли"),"нет","да"))</f>
      </c>
      <c r="N162" s="15">
        <f>IF(OR(A162="",E162=""),"",ROUND((A162+E162)*1440,0))</f>
      </c>
      <c r="O162" s="15">
        <f>IF(OR(A162="",F162=""),"",ROUND((IF(G162="",A162,G162)+F162)*1440,0))</f>
      </c>
      <c r="P162" s="15">
        <f>IF(H162&lt;&gt;"",H162,IF($D$3&lt;&gt;"",$D$3,""))</f>
      </c>
      <c r="Q162" s="15">
        <f>IF(OR(O162="",P162=""),"",O162+P162)</f>
      </c>
      <c r="R162" s="15">
        <f>IF(OR(M162&lt;&gt;"да",C162="",N162="",Q162="",O162&lt;=N162),"",COUNTIFS($C$8:$C$207,C162,$M$8:$M$207,"да",$N$8:$N$207,"&lt;"&amp;Q162,$Q$8:$Q$207,"&gt;"&amp;N162)-1)</f>
      </c>
      <c r="S162" s="15">
        <f>IF(OR(R162="",R162=0),"",MAXIFS($Q$8:$Q$207,$C$8:$C$207,C162,$M$8:$M$207,"да",$N$8:$N$207,"&lt;"&amp;N162,$Q$8:$Q$207,"&gt;"&amp;N162))</f>
      </c>
      <c r="T162" s="15">
        <f>IF(OR(R162="",R162=0),"",MINIFS($N$8:$N$207,$C$8:$C$207,C162,$M$8:$M$207,"да",$N$8:$N$207,"&gt;"&amp;N162,$N$8:$N$207,"&lt;"&amp;Q162))</f>
      </c>
      <c r="U162" s="15">
        <f>IF(OR(B162="",M162="нет"),"",IF(LEFT(L162,2)="ок","","да"))</f>
      </c>
    </row>
    <row r="163" spans="1:21" x14ac:dyDescent="0.25">
      <c r="A163" s="11"/>
      <c r="B163" s="12"/>
      <c r="C163" s="12"/>
      <c r="D163" s="12"/>
      <c r="E163" s="13"/>
      <c r="F163" s="13"/>
      <c r="G163" s="11"/>
      <c r="H163" s="12"/>
      <c r="I163" s="12"/>
      <c r="J163" s="12"/>
      <c r="K163" s="14">
        <f>IF(C163="","",IF(COUNTIF('Столы'!$A5:$A54,C163)=0,"нет в справочнике",IF(COUNTIFS('Столы'!$A5:$A54,C163,'Столы'!$B5:$B54,"&gt;0")=0,"не указано",VLOOKUP(C163,'Столы'!$A5:$B54,2,0))))</f>
      </c>
      <c r="L163" s="14">
        <f>IF(B163="","",IF(M163="нет","не занимает стол — статус «"&amp;I163&amp;"»",IF(OR(A163="",C163="",D163="",E163="",F163=""),"нужно уточнить: дата, стол, гости, начало и окончание",IF(OR(K163="нет в справочнике",K163="не указано"),"нужно уточнить вместимость стола "&amp;C163,IF(O163&lt;=N163,"окончание не позже начала — проверьте время или впишите дату окончания",IF(P163="","нужно уточнить резерв между посадками",IF(AND(D163&lt;=K163,R163=0),"ок: мест хватает, пересечений нет",TRIM(IF(D163&gt;K163,"гостей "&amp;D163&amp;" при "&amp;K163&amp;" местах — нужен другой стол. ","")&amp;IF(R163&gt;0,IF(AND(ISNUMBER(S163),S163&gt;N163),"пересечение "&amp;(MIN(S163,Q163)-N163)&amp;" мин: стол занят другой бронью до "&amp;INT(MOD(S163,1440)/60)&amp;":"&amp;TEXT(MOD(S163,60),"00")&amp;" (с резервом) — свободен не раньше этого времени",IF(AND(ISNUMBER(T163),T163&gt;0),"пересечение "&amp;(Q163-T163)&amp;" мин: следующая бронь с "&amp;INT(MOD(T163,1440)/60)&amp;":"&amp;TEXT(MOD(T163,60),"00")&amp;", а стол освободится (с резервом) в "&amp;INT(MOD(Q163,1440)/60)&amp;":"&amp;TEXT(MOD(Q163,60),"00"),"пересечение с другой бронью этого стола в то же время")),"")))))))))</f>
      </c>
      <c r="M163" s="15">
        <f>IF(B163="","",IF(OR(I163="отменена",I163="не пришли"),"нет","да"))</f>
      </c>
      <c r="N163" s="15">
        <f>IF(OR(A163="",E163=""),"",ROUND((A163+E163)*1440,0))</f>
      </c>
      <c r="O163" s="15">
        <f>IF(OR(A163="",F163=""),"",ROUND((IF(G163="",A163,G163)+F163)*1440,0))</f>
      </c>
      <c r="P163" s="15">
        <f>IF(H163&lt;&gt;"",H163,IF($D$3&lt;&gt;"",$D$3,""))</f>
      </c>
      <c r="Q163" s="15">
        <f>IF(OR(O163="",P163=""),"",O163+P163)</f>
      </c>
      <c r="R163" s="15">
        <f>IF(OR(M163&lt;&gt;"да",C163="",N163="",Q163="",O163&lt;=N163),"",COUNTIFS($C$8:$C$207,C163,$M$8:$M$207,"да",$N$8:$N$207,"&lt;"&amp;Q163,$Q$8:$Q$207,"&gt;"&amp;N163)-1)</f>
      </c>
      <c r="S163" s="15">
        <f>IF(OR(R163="",R163=0),"",MAXIFS($Q$8:$Q$207,$C$8:$C$207,C163,$M$8:$M$207,"да",$N$8:$N$207,"&lt;"&amp;N163,$Q$8:$Q$207,"&gt;"&amp;N163))</f>
      </c>
      <c r="T163" s="15">
        <f>IF(OR(R163="",R163=0),"",MINIFS($N$8:$N$207,$C$8:$C$207,C163,$M$8:$M$207,"да",$N$8:$N$207,"&gt;"&amp;N163,$N$8:$N$207,"&lt;"&amp;Q163))</f>
      </c>
      <c r="U163" s="15">
        <f>IF(OR(B163="",M163="нет"),"",IF(LEFT(L163,2)="ок","","да"))</f>
      </c>
    </row>
    <row r="164" spans="1:21" x14ac:dyDescent="0.25">
      <c r="A164" s="11"/>
      <c r="B164" s="12"/>
      <c r="C164" s="12"/>
      <c r="D164" s="12"/>
      <c r="E164" s="13"/>
      <c r="F164" s="13"/>
      <c r="G164" s="11"/>
      <c r="H164" s="12"/>
      <c r="I164" s="12"/>
      <c r="J164" s="12"/>
      <c r="K164" s="14">
        <f>IF(C164="","",IF(COUNTIF('Столы'!$A5:$A54,C164)=0,"нет в справочнике",IF(COUNTIFS('Столы'!$A5:$A54,C164,'Столы'!$B5:$B54,"&gt;0")=0,"не указано",VLOOKUP(C164,'Столы'!$A5:$B54,2,0))))</f>
      </c>
      <c r="L164" s="14">
        <f>IF(B164="","",IF(M164="нет","не занимает стол — статус «"&amp;I164&amp;"»",IF(OR(A164="",C164="",D164="",E164="",F164=""),"нужно уточнить: дата, стол, гости, начало и окончание",IF(OR(K164="нет в справочнике",K164="не указано"),"нужно уточнить вместимость стола "&amp;C164,IF(O164&lt;=N164,"окончание не позже начала — проверьте время или впишите дату окончания",IF(P164="","нужно уточнить резерв между посадками",IF(AND(D164&lt;=K164,R164=0),"ок: мест хватает, пересечений нет",TRIM(IF(D164&gt;K164,"гостей "&amp;D164&amp;" при "&amp;K164&amp;" местах — нужен другой стол. ","")&amp;IF(R164&gt;0,IF(AND(ISNUMBER(S164),S164&gt;N164),"пересечение "&amp;(MIN(S164,Q164)-N164)&amp;" мин: стол занят другой бронью до "&amp;INT(MOD(S164,1440)/60)&amp;":"&amp;TEXT(MOD(S164,60),"00")&amp;" (с резервом) — свободен не раньше этого времени",IF(AND(ISNUMBER(T164),T164&gt;0),"пересечение "&amp;(Q164-T164)&amp;" мин: следующая бронь с "&amp;INT(MOD(T164,1440)/60)&amp;":"&amp;TEXT(MOD(T164,60),"00")&amp;", а стол освободится (с резервом) в "&amp;INT(MOD(Q164,1440)/60)&amp;":"&amp;TEXT(MOD(Q164,60),"00"),"пересечение с другой бронью этого стола в то же время")),"")))))))))</f>
      </c>
      <c r="M164" s="15">
        <f>IF(B164="","",IF(OR(I164="отменена",I164="не пришли"),"нет","да"))</f>
      </c>
      <c r="N164" s="15">
        <f>IF(OR(A164="",E164=""),"",ROUND((A164+E164)*1440,0))</f>
      </c>
      <c r="O164" s="15">
        <f>IF(OR(A164="",F164=""),"",ROUND((IF(G164="",A164,G164)+F164)*1440,0))</f>
      </c>
      <c r="P164" s="15">
        <f>IF(H164&lt;&gt;"",H164,IF($D$3&lt;&gt;"",$D$3,""))</f>
      </c>
      <c r="Q164" s="15">
        <f>IF(OR(O164="",P164=""),"",O164+P164)</f>
      </c>
      <c r="R164" s="15">
        <f>IF(OR(M164&lt;&gt;"да",C164="",N164="",Q164="",O164&lt;=N164),"",COUNTIFS($C$8:$C$207,C164,$M$8:$M$207,"да",$N$8:$N$207,"&lt;"&amp;Q164,$Q$8:$Q$207,"&gt;"&amp;N164)-1)</f>
      </c>
      <c r="S164" s="15">
        <f>IF(OR(R164="",R164=0),"",MAXIFS($Q$8:$Q$207,$C$8:$C$207,C164,$M$8:$M$207,"да",$N$8:$N$207,"&lt;"&amp;N164,$Q$8:$Q$207,"&gt;"&amp;N164))</f>
      </c>
      <c r="T164" s="15">
        <f>IF(OR(R164="",R164=0),"",MINIFS($N$8:$N$207,$C$8:$C$207,C164,$M$8:$M$207,"да",$N$8:$N$207,"&gt;"&amp;N164,$N$8:$N$207,"&lt;"&amp;Q164))</f>
      </c>
      <c r="U164" s="15">
        <f>IF(OR(B164="",M164="нет"),"",IF(LEFT(L164,2)="ок","","да"))</f>
      </c>
    </row>
    <row r="165" spans="1:21" x14ac:dyDescent="0.25">
      <c r="A165" s="11"/>
      <c r="B165" s="12"/>
      <c r="C165" s="12"/>
      <c r="D165" s="12"/>
      <c r="E165" s="13"/>
      <c r="F165" s="13"/>
      <c r="G165" s="11"/>
      <c r="H165" s="12"/>
      <c r="I165" s="12"/>
      <c r="J165" s="12"/>
      <c r="K165" s="14">
        <f>IF(C165="","",IF(COUNTIF('Столы'!$A5:$A54,C165)=0,"нет в справочнике",IF(COUNTIFS('Столы'!$A5:$A54,C165,'Столы'!$B5:$B54,"&gt;0")=0,"не указано",VLOOKUP(C165,'Столы'!$A5:$B54,2,0))))</f>
      </c>
      <c r="L165" s="14">
        <f>IF(B165="","",IF(M165="нет","не занимает стол — статус «"&amp;I165&amp;"»",IF(OR(A165="",C165="",D165="",E165="",F165=""),"нужно уточнить: дата, стол, гости, начало и окончание",IF(OR(K165="нет в справочнике",K165="не указано"),"нужно уточнить вместимость стола "&amp;C165,IF(O165&lt;=N165,"окончание не позже начала — проверьте время или впишите дату окончания",IF(P165="","нужно уточнить резерв между посадками",IF(AND(D165&lt;=K165,R165=0),"ок: мест хватает, пересечений нет",TRIM(IF(D165&gt;K165,"гостей "&amp;D165&amp;" при "&amp;K165&amp;" местах — нужен другой стол. ","")&amp;IF(R165&gt;0,IF(AND(ISNUMBER(S165),S165&gt;N165),"пересечение "&amp;(MIN(S165,Q165)-N165)&amp;" мин: стол занят другой бронью до "&amp;INT(MOD(S165,1440)/60)&amp;":"&amp;TEXT(MOD(S165,60),"00")&amp;" (с резервом) — свободен не раньше этого времени",IF(AND(ISNUMBER(T165),T165&gt;0),"пересечение "&amp;(Q165-T165)&amp;" мин: следующая бронь с "&amp;INT(MOD(T165,1440)/60)&amp;":"&amp;TEXT(MOD(T165,60),"00")&amp;", а стол освободится (с резервом) в "&amp;INT(MOD(Q165,1440)/60)&amp;":"&amp;TEXT(MOD(Q165,60),"00"),"пересечение с другой бронью этого стола в то же время")),"")))))))))</f>
      </c>
      <c r="M165" s="15">
        <f>IF(B165="","",IF(OR(I165="отменена",I165="не пришли"),"нет","да"))</f>
      </c>
      <c r="N165" s="15">
        <f>IF(OR(A165="",E165=""),"",ROUND((A165+E165)*1440,0))</f>
      </c>
      <c r="O165" s="15">
        <f>IF(OR(A165="",F165=""),"",ROUND((IF(G165="",A165,G165)+F165)*1440,0))</f>
      </c>
      <c r="P165" s="15">
        <f>IF(H165&lt;&gt;"",H165,IF($D$3&lt;&gt;"",$D$3,""))</f>
      </c>
      <c r="Q165" s="15">
        <f>IF(OR(O165="",P165=""),"",O165+P165)</f>
      </c>
      <c r="R165" s="15">
        <f>IF(OR(M165&lt;&gt;"да",C165="",N165="",Q165="",O165&lt;=N165),"",COUNTIFS($C$8:$C$207,C165,$M$8:$M$207,"да",$N$8:$N$207,"&lt;"&amp;Q165,$Q$8:$Q$207,"&gt;"&amp;N165)-1)</f>
      </c>
      <c r="S165" s="15">
        <f>IF(OR(R165="",R165=0),"",MAXIFS($Q$8:$Q$207,$C$8:$C$207,C165,$M$8:$M$207,"да",$N$8:$N$207,"&lt;"&amp;N165,$Q$8:$Q$207,"&gt;"&amp;N165))</f>
      </c>
      <c r="T165" s="15">
        <f>IF(OR(R165="",R165=0),"",MINIFS($N$8:$N$207,$C$8:$C$207,C165,$M$8:$M$207,"да",$N$8:$N$207,"&gt;"&amp;N165,$N$8:$N$207,"&lt;"&amp;Q165))</f>
      </c>
      <c r="U165" s="15">
        <f>IF(OR(B165="",M165="нет"),"",IF(LEFT(L165,2)="ок","","да"))</f>
      </c>
    </row>
    <row r="166" spans="1:21" x14ac:dyDescent="0.25">
      <c r="A166" s="11"/>
      <c r="B166" s="12"/>
      <c r="C166" s="12"/>
      <c r="D166" s="12"/>
      <c r="E166" s="13"/>
      <c r="F166" s="13"/>
      <c r="G166" s="11"/>
      <c r="H166" s="12"/>
      <c r="I166" s="12"/>
      <c r="J166" s="12"/>
      <c r="K166" s="14">
        <f>IF(C166="","",IF(COUNTIF('Столы'!$A5:$A54,C166)=0,"нет в справочнике",IF(COUNTIFS('Столы'!$A5:$A54,C166,'Столы'!$B5:$B54,"&gt;0")=0,"не указано",VLOOKUP(C166,'Столы'!$A5:$B54,2,0))))</f>
      </c>
      <c r="L166" s="14">
        <f>IF(B166="","",IF(M166="нет","не занимает стол — статус «"&amp;I166&amp;"»",IF(OR(A166="",C166="",D166="",E166="",F166=""),"нужно уточнить: дата, стол, гости, начало и окончание",IF(OR(K166="нет в справочнике",K166="не указано"),"нужно уточнить вместимость стола "&amp;C166,IF(O166&lt;=N166,"окончание не позже начала — проверьте время или впишите дату окончания",IF(P166="","нужно уточнить резерв между посадками",IF(AND(D166&lt;=K166,R166=0),"ок: мест хватает, пересечений нет",TRIM(IF(D166&gt;K166,"гостей "&amp;D166&amp;" при "&amp;K166&amp;" местах — нужен другой стол. ","")&amp;IF(R166&gt;0,IF(AND(ISNUMBER(S166),S166&gt;N166),"пересечение "&amp;(MIN(S166,Q166)-N166)&amp;" мин: стол занят другой бронью до "&amp;INT(MOD(S166,1440)/60)&amp;":"&amp;TEXT(MOD(S166,60),"00")&amp;" (с резервом) — свободен не раньше этого времени",IF(AND(ISNUMBER(T166),T166&gt;0),"пересечение "&amp;(Q166-T166)&amp;" мин: следующая бронь с "&amp;INT(MOD(T166,1440)/60)&amp;":"&amp;TEXT(MOD(T166,60),"00")&amp;", а стол освободится (с резервом) в "&amp;INT(MOD(Q166,1440)/60)&amp;":"&amp;TEXT(MOD(Q166,60),"00"),"пересечение с другой бронью этого стола в то же время")),"")))))))))</f>
      </c>
      <c r="M166" s="15">
        <f>IF(B166="","",IF(OR(I166="отменена",I166="не пришли"),"нет","да"))</f>
      </c>
      <c r="N166" s="15">
        <f>IF(OR(A166="",E166=""),"",ROUND((A166+E166)*1440,0))</f>
      </c>
      <c r="O166" s="15">
        <f>IF(OR(A166="",F166=""),"",ROUND((IF(G166="",A166,G166)+F166)*1440,0))</f>
      </c>
      <c r="P166" s="15">
        <f>IF(H166&lt;&gt;"",H166,IF($D$3&lt;&gt;"",$D$3,""))</f>
      </c>
      <c r="Q166" s="15">
        <f>IF(OR(O166="",P166=""),"",O166+P166)</f>
      </c>
      <c r="R166" s="15">
        <f>IF(OR(M166&lt;&gt;"да",C166="",N166="",Q166="",O166&lt;=N166),"",COUNTIFS($C$8:$C$207,C166,$M$8:$M$207,"да",$N$8:$N$207,"&lt;"&amp;Q166,$Q$8:$Q$207,"&gt;"&amp;N166)-1)</f>
      </c>
      <c r="S166" s="15">
        <f>IF(OR(R166="",R166=0),"",MAXIFS($Q$8:$Q$207,$C$8:$C$207,C166,$M$8:$M$207,"да",$N$8:$N$207,"&lt;"&amp;N166,$Q$8:$Q$207,"&gt;"&amp;N166))</f>
      </c>
      <c r="T166" s="15">
        <f>IF(OR(R166="",R166=0),"",MINIFS($N$8:$N$207,$C$8:$C$207,C166,$M$8:$M$207,"да",$N$8:$N$207,"&gt;"&amp;N166,$N$8:$N$207,"&lt;"&amp;Q166))</f>
      </c>
      <c r="U166" s="15">
        <f>IF(OR(B166="",M166="нет"),"",IF(LEFT(L166,2)="ок","","да"))</f>
      </c>
    </row>
    <row r="167" spans="1:21" x14ac:dyDescent="0.25">
      <c r="A167" s="11"/>
      <c r="B167" s="12"/>
      <c r="C167" s="12"/>
      <c r="D167" s="12"/>
      <c r="E167" s="13"/>
      <c r="F167" s="13"/>
      <c r="G167" s="11"/>
      <c r="H167" s="12"/>
      <c r="I167" s="12"/>
      <c r="J167" s="12"/>
      <c r="K167" s="14">
        <f>IF(C167="","",IF(COUNTIF('Столы'!$A5:$A54,C167)=0,"нет в справочнике",IF(COUNTIFS('Столы'!$A5:$A54,C167,'Столы'!$B5:$B54,"&gt;0")=0,"не указано",VLOOKUP(C167,'Столы'!$A5:$B54,2,0))))</f>
      </c>
      <c r="L167" s="14">
        <f>IF(B167="","",IF(M167="нет","не занимает стол — статус «"&amp;I167&amp;"»",IF(OR(A167="",C167="",D167="",E167="",F167=""),"нужно уточнить: дата, стол, гости, начало и окончание",IF(OR(K167="нет в справочнике",K167="не указано"),"нужно уточнить вместимость стола "&amp;C167,IF(O167&lt;=N167,"окончание не позже начала — проверьте время или впишите дату окончания",IF(P167="","нужно уточнить резерв между посадками",IF(AND(D167&lt;=K167,R167=0),"ок: мест хватает, пересечений нет",TRIM(IF(D167&gt;K167,"гостей "&amp;D167&amp;" при "&amp;K167&amp;" местах — нужен другой стол. ","")&amp;IF(R167&gt;0,IF(AND(ISNUMBER(S167),S167&gt;N167),"пересечение "&amp;(MIN(S167,Q167)-N167)&amp;" мин: стол занят другой бронью до "&amp;INT(MOD(S167,1440)/60)&amp;":"&amp;TEXT(MOD(S167,60),"00")&amp;" (с резервом) — свободен не раньше этого времени",IF(AND(ISNUMBER(T167),T167&gt;0),"пересечение "&amp;(Q167-T167)&amp;" мин: следующая бронь с "&amp;INT(MOD(T167,1440)/60)&amp;":"&amp;TEXT(MOD(T167,60),"00")&amp;", а стол освободится (с резервом) в "&amp;INT(MOD(Q167,1440)/60)&amp;":"&amp;TEXT(MOD(Q167,60),"00"),"пересечение с другой бронью этого стола в то же время")),"")))))))))</f>
      </c>
      <c r="M167" s="15">
        <f>IF(B167="","",IF(OR(I167="отменена",I167="не пришли"),"нет","да"))</f>
      </c>
      <c r="N167" s="15">
        <f>IF(OR(A167="",E167=""),"",ROUND((A167+E167)*1440,0))</f>
      </c>
      <c r="O167" s="15">
        <f>IF(OR(A167="",F167=""),"",ROUND((IF(G167="",A167,G167)+F167)*1440,0))</f>
      </c>
      <c r="P167" s="15">
        <f>IF(H167&lt;&gt;"",H167,IF($D$3&lt;&gt;"",$D$3,""))</f>
      </c>
      <c r="Q167" s="15">
        <f>IF(OR(O167="",P167=""),"",O167+P167)</f>
      </c>
      <c r="R167" s="15">
        <f>IF(OR(M167&lt;&gt;"да",C167="",N167="",Q167="",O167&lt;=N167),"",COUNTIFS($C$8:$C$207,C167,$M$8:$M$207,"да",$N$8:$N$207,"&lt;"&amp;Q167,$Q$8:$Q$207,"&gt;"&amp;N167)-1)</f>
      </c>
      <c r="S167" s="15">
        <f>IF(OR(R167="",R167=0),"",MAXIFS($Q$8:$Q$207,$C$8:$C$207,C167,$M$8:$M$207,"да",$N$8:$N$207,"&lt;"&amp;N167,$Q$8:$Q$207,"&gt;"&amp;N167))</f>
      </c>
      <c r="T167" s="15">
        <f>IF(OR(R167="",R167=0),"",MINIFS($N$8:$N$207,$C$8:$C$207,C167,$M$8:$M$207,"да",$N$8:$N$207,"&gt;"&amp;N167,$N$8:$N$207,"&lt;"&amp;Q167))</f>
      </c>
      <c r="U167" s="15">
        <f>IF(OR(B167="",M167="нет"),"",IF(LEFT(L167,2)="ок","","да"))</f>
      </c>
    </row>
    <row r="168" spans="1:21" x14ac:dyDescent="0.25">
      <c r="A168" s="11"/>
      <c r="B168" s="12"/>
      <c r="C168" s="12"/>
      <c r="D168" s="12"/>
      <c r="E168" s="13"/>
      <c r="F168" s="13"/>
      <c r="G168" s="11"/>
      <c r="H168" s="12"/>
      <c r="I168" s="12"/>
      <c r="J168" s="12"/>
      <c r="K168" s="14">
        <f>IF(C168="","",IF(COUNTIF('Столы'!$A5:$A54,C168)=0,"нет в справочнике",IF(COUNTIFS('Столы'!$A5:$A54,C168,'Столы'!$B5:$B54,"&gt;0")=0,"не указано",VLOOKUP(C168,'Столы'!$A5:$B54,2,0))))</f>
      </c>
      <c r="L168" s="14">
        <f>IF(B168="","",IF(M168="нет","не занимает стол — статус «"&amp;I168&amp;"»",IF(OR(A168="",C168="",D168="",E168="",F168=""),"нужно уточнить: дата, стол, гости, начало и окончание",IF(OR(K168="нет в справочнике",K168="не указано"),"нужно уточнить вместимость стола "&amp;C168,IF(O168&lt;=N168,"окончание не позже начала — проверьте время или впишите дату окончания",IF(P168="","нужно уточнить резерв между посадками",IF(AND(D168&lt;=K168,R168=0),"ок: мест хватает, пересечений нет",TRIM(IF(D168&gt;K168,"гостей "&amp;D168&amp;" при "&amp;K168&amp;" местах — нужен другой стол. ","")&amp;IF(R168&gt;0,IF(AND(ISNUMBER(S168),S168&gt;N168),"пересечение "&amp;(MIN(S168,Q168)-N168)&amp;" мин: стол занят другой бронью до "&amp;INT(MOD(S168,1440)/60)&amp;":"&amp;TEXT(MOD(S168,60),"00")&amp;" (с резервом) — свободен не раньше этого времени",IF(AND(ISNUMBER(T168),T168&gt;0),"пересечение "&amp;(Q168-T168)&amp;" мин: следующая бронь с "&amp;INT(MOD(T168,1440)/60)&amp;":"&amp;TEXT(MOD(T168,60),"00")&amp;", а стол освободится (с резервом) в "&amp;INT(MOD(Q168,1440)/60)&amp;":"&amp;TEXT(MOD(Q168,60),"00"),"пересечение с другой бронью этого стола в то же время")),"")))))))))</f>
      </c>
      <c r="M168" s="15">
        <f>IF(B168="","",IF(OR(I168="отменена",I168="не пришли"),"нет","да"))</f>
      </c>
      <c r="N168" s="15">
        <f>IF(OR(A168="",E168=""),"",ROUND((A168+E168)*1440,0))</f>
      </c>
      <c r="O168" s="15">
        <f>IF(OR(A168="",F168=""),"",ROUND((IF(G168="",A168,G168)+F168)*1440,0))</f>
      </c>
      <c r="P168" s="15">
        <f>IF(H168&lt;&gt;"",H168,IF($D$3&lt;&gt;"",$D$3,""))</f>
      </c>
      <c r="Q168" s="15">
        <f>IF(OR(O168="",P168=""),"",O168+P168)</f>
      </c>
      <c r="R168" s="15">
        <f>IF(OR(M168&lt;&gt;"да",C168="",N168="",Q168="",O168&lt;=N168),"",COUNTIFS($C$8:$C$207,C168,$M$8:$M$207,"да",$N$8:$N$207,"&lt;"&amp;Q168,$Q$8:$Q$207,"&gt;"&amp;N168)-1)</f>
      </c>
      <c r="S168" s="15">
        <f>IF(OR(R168="",R168=0),"",MAXIFS($Q$8:$Q$207,$C$8:$C$207,C168,$M$8:$M$207,"да",$N$8:$N$207,"&lt;"&amp;N168,$Q$8:$Q$207,"&gt;"&amp;N168))</f>
      </c>
      <c r="T168" s="15">
        <f>IF(OR(R168="",R168=0),"",MINIFS($N$8:$N$207,$C$8:$C$207,C168,$M$8:$M$207,"да",$N$8:$N$207,"&gt;"&amp;N168,$N$8:$N$207,"&lt;"&amp;Q168))</f>
      </c>
      <c r="U168" s="15">
        <f>IF(OR(B168="",M168="нет"),"",IF(LEFT(L168,2)="ок","","да"))</f>
      </c>
    </row>
    <row r="169" spans="1:21" x14ac:dyDescent="0.25">
      <c r="A169" s="11"/>
      <c r="B169" s="12"/>
      <c r="C169" s="12"/>
      <c r="D169" s="12"/>
      <c r="E169" s="13"/>
      <c r="F169" s="13"/>
      <c r="G169" s="11"/>
      <c r="H169" s="12"/>
      <c r="I169" s="12"/>
      <c r="J169" s="12"/>
      <c r="K169" s="14">
        <f>IF(C169="","",IF(COUNTIF('Столы'!$A5:$A54,C169)=0,"нет в справочнике",IF(COUNTIFS('Столы'!$A5:$A54,C169,'Столы'!$B5:$B54,"&gt;0")=0,"не указано",VLOOKUP(C169,'Столы'!$A5:$B54,2,0))))</f>
      </c>
      <c r="L169" s="14">
        <f>IF(B169="","",IF(M169="нет","не занимает стол — статус «"&amp;I169&amp;"»",IF(OR(A169="",C169="",D169="",E169="",F169=""),"нужно уточнить: дата, стол, гости, начало и окончание",IF(OR(K169="нет в справочнике",K169="не указано"),"нужно уточнить вместимость стола "&amp;C169,IF(O169&lt;=N169,"окончание не позже начала — проверьте время или впишите дату окончания",IF(P169="","нужно уточнить резерв между посадками",IF(AND(D169&lt;=K169,R169=0),"ок: мест хватает, пересечений нет",TRIM(IF(D169&gt;K169,"гостей "&amp;D169&amp;" при "&amp;K169&amp;" местах — нужен другой стол. ","")&amp;IF(R169&gt;0,IF(AND(ISNUMBER(S169),S169&gt;N169),"пересечение "&amp;(MIN(S169,Q169)-N169)&amp;" мин: стол занят другой бронью до "&amp;INT(MOD(S169,1440)/60)&amp;":"&amp;TEXT(MOD(S169,60),"00")&amp;" (с резервом) — свободен не раньше этого времени",IF(AND(ISNUMBER(T169),T169&gt;0),"пересечение "&amp;(Q169-T169)&amp;" мин: следующая бронь с "&amp;INT(MOD(T169,1440)/60)&amp;":"&amp;TEXT(MOD(T169,60),"00")&amp;", а стол освободится (с резервом) в "&amp;INT(MOD(Q169,1440)/60)&amp;":"&amp;TEXT(MOD(Q169,60),"00"),"пересечение с другой бронью этого стола в то же время")),"")))))))))</f>
      </c>
      <c r="M169" s="15">
        <f>IF(B169="","",IF(OR(I169="отменена",I169="не пришли"),"нет","да"))</f>
      </c>
      <c r="N169" s="15">
        <f>IF(OR(A169="",E169=""),"",ROUND((A169+E169)*1440,0))</f>
      </c>
      <c r="O169" s="15">
        <f>IF(OR(A169="",F169=""),"",ROUND((IF(G169="",A169,G169)+F169)*1440,0))</f>
      </c>
      <c r="P169" s="15">
        <f>IF(H169&lt;&gt;"",H169,IF($D$3&lt;&gt;"",$D$3,""))</f>
      </c>
      <c r="Q169" s="15">
        <f>IF(OR(O169="",P169=""),"",O169+P169)</f>
      </c>
      <c r="R169" s="15">
        <f>IF(OR(M169&lt;&gt;"да",C169="",N169="",Q169="",O169&lt;=N169),"",COUNTIFS($C$8:$C$207,C169,$M$8:$M$207,"да",$N$8:$N$207,"&lt;"&amp;Q169,$Q$8:$Q$207,"&gt;"&amp;N169)-1)</f>
      </c>
      <c r="S169" s="15">
        <f>IF(OR(R169="",R169=0),"",MAXIFS($Q$8:$Q$207,$C$8:$C$207,C169,$M$8:$M$207,"да",$N$8:$N$207,"&lt;"&amp;N169,$Q$8:$Q$207,"&gt;"&amp;N169))</f>
      </c>
      <c r="T169" s="15">
        <f>IF(OR(R169="",R169=0),"",MINIFS($N$8:$N$207,$C$8:$C$207,C169,$M$8:$M$207,"да",$N$8:$N$207,"&gt;"&amp;N169,$N$8:$N$207,"&lt;"&amp;Q169))</f>
      </c>
      <c r="U169" s="15">
        <f>IF(OR(B169="",M169="нет"),"",IF(LEFT(L169,2)="ок","","да"))</f>
      </c>
    </row>
    <row r="170" spans="1:21" x14ac:dyDescent="0.25">
      <c r="A170" s="11"/>
      <c r="B170" s="12"/>
      <c r="C170" s="12"/>
      <c r="D170" s="12"/>
      <c r="E170" s="13"/>
      <c r="F170" s="13"/>
      <c r="G170" s="11"/>
      <c r="H170" s="12"/>
      <c r="I170" s="12"/>
      <c r="J170" s="12"/>
      <c r="K170" s="14">
        <f>IF(C170="","",IF(COUNTIF('Столы'!$A5:$A54,C170)=0,"нет в справочнике",IF(COUNTIFS('Столы'!$A5:$A54,C170,'Столы'!$B5:$B54,"&gt;0")=0,"не указано",VLOOKUP(C170,'Столы'!$A5:$B54,2,0))))</f>
      </c>
      <c r="L170" s="14">
        <f>IF(B170="","",IF(M170="нет","не занимает стол — статус «"&amp;I170&amp;"»",IF(OR(A170="",C170="",D170="",E170="",F170=""),"нужно уточнить: дата, стол, гости, начало и окончание",IF(OR(K170="нет в справочнике",K170="не указано"),"нужно уточнить вместимость стола "&amp;C170,IF(O170&lt;=N170,"окончание не позже начала — проверьте время или впишите дату окончания",IF(P170="","нужно уточнить резерв между посадками",IF(AND(D170&lt;=K170,R170=0),"ок: мест хватает, пересечений нет",TRIM(IF(D170&gt;K170,"гостей "&amp;D170&amp;" при "&amp;K170&amp;" местах — нужен другой стол. ","")&amp;IF(R170&gt;0,IF(AND(ISNUMBER(S170),S170&gt;N170),"пересечение "&amp;(MIN(S170,Q170)-N170)&amp;" мин: стол занят другой бронью до "&amp;INT(MOD(S170,1440)/60)&amp;":"&amp;TEXT(MOD(S170,60),"00")&amp;" (с резервом) — свободен не раньше этого времени",IF(AND(ISNUMBER(T170),T170&gt;0),"пересечение "&amp;(Q170-T170)&amp;" мин: следующая бронь с "&amp;INT(MOD(T170,1440)/60)&amp;":"&amp;TEXT(MOD(T170,60),"00")&amp;", а стол освободится (с резервом) в "&amp;INT(MOD(Q170,1440)/60)&amp;":"&amp;TEXT(MOD(Q170,60),"00"),"пересечение с другой бронью этого стола в то же время")),"")))))))))</f>
      </c>
      <c r="M170" s="15">
        <f>IF(B170="","",IF(OR(I170="отменена",I170="не пришли"),"нет","да"))</f>
      </c>
      <c r="N170" s="15">
        <f>IF(OR(A170="",E170=""),"",ROUND((A170+E170)*1440,0))</f>
      </c>
      <c r="O170" s="15">
        <f>IF(OR(A170="",F170=""),"",ROUND((IF(G170="",A170,G170)+F170)*1440,0))</f>
      </c>
      <c r="P170" s="15">
        <f>IF(H170&lt;&gt;"",H170,IF($D$3&lt;&gt;"",$D$3,""))</f>
      </c>
      <c r="Q170" s="15">
        <f>IF(OR(O170="",P170=""),"",O170+P170)</f>
      </c>
      <c r="R170" s="15">
        <f>IF(OR(M170&lt;&gt;"да",C170="",N170="",Q170="",O170&lt;=N170),"",COUNTIFS($C$8:$C$207,C170,$M$8:$M$207,"да",$N$8:$N$207,"&lt;"&amp;Q170,$Q$8:$Q$207,"&gt;"&amp;N170)-1)</f>
      </c>
      <c r="S170" s="15">
        <f>IF(OR(R170="",R170=0),"",MAXIFS($Q$8:$Q$207,$C$8:$C$207,C170,$M$8:$M$207,"да",$N$8:$N$207,"&lt;"&amp;N170,$Q$8:$Q$207,"&gt;"&amp;N170))</f>
      </c>
      <c r="T170" s="15">
        <f>IF(OR(R170="",R170=0),"",MINIFS($N$8:$N$207,$C$8:$C$207,C170,$M$8:$M$207,"да",$N$8:$N$207,"&gt;"&amp;N170,$N$8:$N$207,"&lt;"&amp;Q170))</f>
      </c>
      <c r="U170" s="15">
        <f>IF(OR(B170="",M170="нет"),"",IF(LEFT(L170,2)="ок","","да"))</f>
      </c>
    </row>
    <row r="171" spans="1:21" x14ac:dyDescent="0.25">
      <c r="A171" s="11"/>
      <c r="B171" s="12"/>
      <c r="C171" s="12"/>
      <c r="D171" s="12"/>
      <c r="E171" s="13"/>
      <c r="F171" s="13"/>
      <c r="G171" s="11"/>
      <c r="H171" s="12"/>
      <c r="I171" s="12"/>
      <c r="J171" s="12"/>
      <c r="K171" s="14">
        <f>IF(C171="","",IF(COUNTIF('Столы'!$A5:$A54,C171)=0,"нет в справочнике",IF(COUNTIFS('Столы'!$A5:$A54,C171,'Столы'!$B5:$B54,"&gt;0")=0,"не указано",VLOOKUP(C171,'Столы'!$A5:$B54,2,0))))</f>
      </c>
      <c r="L171" s="14">
        <f>IF(B171="","",IF(M171="нет","не занимает стол — статус «"&amp;I171&amp;"»",IF(OR(A171="",C171="",D171="",E171="",F171=""),"нужно уточнить: дата, стол, гости, начало и окончание",IF(OR(K171="нет в справочнике",K171="не указано"),"нужно уточнить вместимость стола "&amp;C171,IF(O171&lt;=N171,"окончание не позже начала — проверьте время или впишите дату окончания",IF(P171="","нужно уточнить резерв между посадками",IF(AND(D171&lt;=K171,R171=0),"ок: мест хватает, пересечений нет",TRIM(IF(D171&gt;K171,"гостей "&amp;D171&amp;" при "&amp;K171&amp;" местах — нужен другой стол. ","")&amp;IF(R171&gt;0,IF(AND(ISNUMBER(S171),S171&gt;N171),"пересечение "&amp;(MIN(S171,Q171)-N171)&amp;" мин: стол занят другой бронью до "&amp;INT(MOD(S171,1440)/60)&amp;":"&amp;TEXT(MOD(S171,60),"00")&amp;" (с резервом) — свободен не раньше этого времени",IF(AND(ISNUMBER(T171),T171&gt;0),"пересечение "&amp;(Q171-T171)&amp;" мин: следующая бронь с "&amp;INT(MOD(T171,1440)/60)&amp;":"&amp;TEXT(MOD(T171,60),"00")&amp;", а стол освободится (с резервом) в "&amp;INT(MOD(Q171,1440)/60)&amp;":"&amp;TEXT(MOD(Q171,60),"00"),"пересечение с другой бронью этого стола в то же время")),"")))))))))</f>
      </c>
      <c r="M171" s="15">
        <f>IF(B171="","",IF(OR(I171="отменена",I171="не пришли"),"нет","да"))</f>
      </c>
      <c r="N171" s="15">
        <f>IF(OR(A171="",E171=""),"",ROUND((A171+E171)*1440,0))</f>
      </c>
      <c r="O171" s="15">
        <f>IF(OR(A171="",F171=""),"",ROUND((IF(G171="",A171,G171)+F171)*1440,0))</f>
      </c>
      <c r="P171" s="15">
        <f>IF(H171&lt;&gt;"",H171,IF($D$3&lt;&gt;"",$D$3,""))</f>
      </c>
      <c r="Q171" s="15">
        <f>IF(OR(O171="",P171=""),"",O171+P171)</f>
      </c>
      <c r="R171" s="15">
        <f>IF(OR(M171&lt;&gt;"да",C171="",N171="",Q171="",O171&lt;=N171),"",COUNTIFS($C$8:$C$207,C171,$M$8:$M$207,"да",$N$8:$N$207,"&lt;"&amp;Q171,$Q$8:$Q$207,"&gt;"&amp;N171)-1)</f>
      </c>
      <c r="S171" s="15">
        <f>IF(OR(R171="",R171=0),"",MAXIFS($Q$8:$Q$207,$C$8:$C$207,C171,$M$8:$M$207,"да",$N$8:$N$207,"&lt;"&amp;N171,$Q$8:$Q$207,"&gt;"&amp;N171))</f>
      </c>
      <c r="T171" s="15">
        <f>IF(OR(R171="",R171=0),"",MINIFS($N$8:$N$207,$C$8:$C$207,C171,$M$8:$M$207,"да",$N$8:$N$207,"&gt;"&amp;N171,$N$8:$N$207,"&lt;"&amp;Q171))</f>
      </c>
      <c r="U171" s="15">
        <f>IF(OR(B171="",M171="нет"),"",IF(LEFT(L171,2)="ок","","да"))</f>
      </c>
    </row>
    <row r="172" spans="1:21" x14ac:dyDescent="0.25">
      <c r="A172" s="11"/>
      <c r="B172" s="12"/>
      <c r="C172" s="12"/>
      <c r="D172" s="12"/>
      <c r="E172" s="13"/>
      <c r="F172" s="13"/>
      <c r="G172" s="11"/>
      <c r="H172" s="12"/>
      <c r="I172" s="12"/>
      <c r="J172" s="12"/>
      <c r="K172" s="14">
        <f>IF(C172="","",IF(COUNTIF('Столы'!$A5:$A54,C172)=0,"нет в справочнике",IF(COUNTIFS('Столы'!$A5:$A54,C172,'Столы'!$B5:$B54,"&gt;0")=0,"не указано",VLOOKUP(C172,'Столы'!$A5:$B54,2,0))))</f>
      </c>
      <c r="L172" s="14">
        <f>IF(B172="","",IF(M172="нет","не занимает стол — статус «"&amp;I172&amp;"»",IF(OR(A172="",C172="",D172="",E172="",F172=""),"нужно уточнить: дата, стол, гости, начало и окончание",IF(OR(K172="нет в справочнике",K172="не указано"),"нужно уточнить вместимость стола "&amp;C172,IF(O172&lt;=N172,"окончание не позже начала — проверьте время или впишите дату окончания",IF(P172="","нужно уточнить резерв между посадками",IF(AND(D172&lt;=K172,R172=0),"ок: мест хватает, пересечений нет",TRIM(IF(D172&gt;K172,"гостей "&amp;D172&amp;" при "&amp;K172&amp;" местах — нужен другой стол. ","")&amp;IF(R172&gt;0,IF(AND(ISNUMBER(S172),S172&gt;N172),"пересечение "&amp;(MIN(S172,Q172)-N172)&amp;" мин: стол занят другой бронью до "&amp;INT(MOD(S172,1440)/60)&amp;":"&amp;TEXT(MOD(S172,60),"00")&amp;" (с резервом) — свободен не раньше этого времени",IF(AND(ISNUMBER(T172),T172&gt;0),"пересечение "&amp;(Q172-T172)&amp;" мин: следующая бронь с "&amp;INT(MOD(T172,1440)/60)&amp;":"&amp;TEXT(MOD(T172,60),"00")&amp;", а стол освободится (с резервом) в "&amp;INT(MOD(Q172,1440)/60)&amp;":"&amp;TEXT(MOD(Q172,60),"00"),"пересечение с другой бронью этого стола в то же время")),"")))))))))</f>
      </c>
      <c r="M172" s="15">
        <f>IF(B172="","",IF(OR(I172="отменена",I172="не пришли"),"нет","да"))</f>
      </c>
      <c r="N172" s="15">
        <f>IF(OR(A172="",E172=""),"",ROUND((A172+E172)*1440,0))</f>
      </c>
      <c r="O172" s="15">
        <f>IF(OR(A172="",F172=""),"",ROUND((IF(G172="",A172,G172)+F172)*1440,0))</f>
      </c>
      <c r="P172" s="15">
        <f>IF(H172&lt;&gt;"",H172,IF($D$3&lt;&gt;"",$D$3,""))</f>
      </c>
      <c r="Q172" s="15">
        <f>IF(OR(O172="",P172=""),"",O172+P172)</f>
      </c>
      <c r="R172" s="15">
        <f>IF(OR(M172&lt;&gt;"да",C172="",N172="",Q172="",O172&lt;=N172),"",COUNTIFS($C$8:$C$207,C172,$M$8:$M$207,"да",$N$8:$N$207,"&lt;"&amp;Q172,$Q$8:$Q$207,"&gt;"&amp;N172)-1)</f>
      </c>
      <c r="S172" s="15">
        <f>IF(OR(R172="",R172=0),"",MAXIFS($Q$8:$Q$207,$C$8:$C$207,C172,$M$8:$M$207,"да",$N$8:$N$207,"&lt;"&amp;N172,$Q$8:$Q$207,"&gt;"&amp;N172))</f>
      </c>
      <c r="T172" s="15">
        <f>IF(OR(R172="",R172=0),"",MINIFS($N$8:$N$207,$C$8:$C$207,C172,$M$8:$M$207,"да",$N$8:$N$207,"&gt;"&amp;N172,$N$8:$N$207,"&lt;"&amp;Q172))</f>
      </c>
      <c r="U172" s="15">
        <f>IF(OR(B172="",M172="нет"),"",IF(LEFT(L172,2)="ок","","да"))</f>
      </c>
    </row>
    <row r="173" spans="1:21" x14ac:dyDescent="0.25">
      <c r="A173" s="11"/>
      <c r="B173" s="12"/>
      <c r="C173" s="12"/>
      <c r="D173" s="12"/>
      <c r="E173" s="13"/>
      <c r="F173" s="13"/>
      <c r="G173" s="11"/>
      <c r="H173" s="12"/>
      <c r="I173" s="12"/>
      <c r="J173" s="12"/>
      <c r="K173" s="14">
        <f>IF(C173="","",IF(COUNTIF('Столы'!$A5:$A54,C173)=0,"нет в справочнике",IF(COUNTIFS('Столы'!$A5:$A54,C173,'Столы'!$B5:$B54,"&gt;0")=0,"не указано",VLOOKUP(C173,'Столы'!$A5:$B54,2,0))))</f>
      </c>
      <c r="L173" s="14">
        <f>IF(B173="","",IF(M173="нет","не занимает стол — статус «"&amp;I173&amp;"»",IF(OR(A173="",C173="",D173="",E173="",F173=""),"нужно уточнить: дата, стол, гости, начало и окончание",IF(OR(K173="нет в справочнике",K173="не указано"),"нужно уточнить вместимость стола "&amp;C173,IF(O173&lt;=N173,"окончание не позже начала — проверьте время или впишите дату окончания",IF(P173="","нужно уточнить резерв между посадками",IF(AND(D173&lt;=K173,R173=0),"ок: мест хватает, пересечений нет",TRIM(IF(D173&gt;K173,"гостей "&amp;D173&amp;" при "&amp;K173&amp;" местах — нужен другой стол. ","")&amp;IF(R173&gt;0,IF(AND(ISNUMBER(S173),S173&gt;N173),"пересечение "&amp;(MIN(S173,Q173)-N173)&amp;" мин: стол занят другой бронью до "&amp;INT(MOD(S173,1440)/60)&amp;":"&amp;TEXT(MOD(S173,60),"00")&amp;" (с резервом) — свободен не раньше этого времени",IF(AND(ISNUMBER(T173),T173&gt;0),"пересечение "&amp;(Q173-T173)&amp;" мин: следующая бронь с "&amp;INT(MOD(T173,1440)/60)&amp;":"&amp;TEXT(MOD(T173,60),"00")&amp;", а стол освободится (с резервом) в "&amp;INT(MOD(Q173,1440)/60)&amp;":"&amp;TEXT(MOD(Q173,60),"00"),"пересечение с другой бронью этого стола в то же время")),"")))))))))</f>
      </c>
      <c r="M173" s="15">
        <f>IF(B173="","",IF(OR(I173="отменена",I173="не пришли"),"нет","да"))</f>
      </c>
      <c r="N173" s="15">
        <f>IF(OR(A173="",E173=""),"",ROUND((A173+E173)*1440,0))</f>
      </c>
      <c r="O173" s="15">
        <f>IF(OR(A173="",F173=""),"",ROUND((IF(G173="",A173,G173)+F173)*1440,0))</f>
      </c>
      <c r="P173" s="15">
        <f>IF(H173&lt;&gt;"",H173,IF($D$3&lt;&gt;"",$D$3,""))</f>
      </c>
      <c r="Q173" s="15">
        <f>IF(OR(O173="",P173=""),"",O173+P173)</f>
      </c>
      <c r="R173" s="15">
        <f>IF(OR(M173&lt;&gt;"да",C173="",N173="",Q173="",O173&lt;=N173),"",COUNTIFS($C$8:$C$207,C173,$M$8:$M$207,"да",$N$8:$N$207,"&lt;"&amp;Q173,$Q$8:$Q$207,"&gt;"&amp;N173)-1)</f>
      </c>
      <c r="S173" s="15">
        <f>IF(OR(R173="",R173=0),"",MAXIFS($Q$8:$Q$207,$C$8:$C$207,C173,$M$8:$M$207,"да",$N$8:$N$207,"&lt;"&amp;N173,$Q$8:$Q$207,"&gt;"&amp;N173))</f>
      </c>
      <c r="T173" s="15">
        <f>IF(OR(R173="",R173=0),"",MINIFS($N$8:$N$207,$C$8:$C$207,C173,$M$8:$M$207,"да",$N$8:$N$207,"&gt;"&amp;N173,$N$8:$N$207,"&lt;"&amp;Q173))</f>
      </c>
      <c r="U173" s="15">
        <f>IF(OR(B173="",M173="нет"),"",IF(LEFT(L173,2)="ок","","да"))</f>
      </c>
    </row>
    <row r="174" spans="1:21" x14ac:dyDescent="0.25">
      <c r="A174" s="11"/>
      <c r="B174" s="12"/>
      <c r="C174" s="12"/>
      <c r="D174" s="12"/>
      <c r="E174" s="13"/>
      <c r="F174" s="13"/>
      <c r="G174" s="11"/>
      <c r="H174" s="12"/>
      <c r="I174" s="12"/>
      <c r="J174" s="12"/>
      <c r="K174" s="14">
        <f>IF(C174="","",IF(COUNTIF('Столы'!$A5:$A54,C174)=0,"нет в справочнике",IF(COUNTIFS('Столы'!$A5:$A54,C174,'Столы'!$B5:$B54,"&gt;0")=0,"не указано",VLOOKUP(C174,'Столы'!$A5:$B54,2,0))))</f>
      </c>
      <c r="L174" s="14">
        <f>IF(B174="","",IF(M174="нет","не занимает стол — статус «"&amp;I174&amp;"»",IF(OR(A174="",C174="",D174="",E174="",F174=""),"нужно уточнить: дата, стол, гости, начало и окончание",IF(OR(K174="нет в справочнике",K174="не указано"),"нужно уточнить вместимость стола "&amp;C174,IF(O174&lt;=N174,"окончание не позже начала — проверьте время или впишите дату окончания",IF(P174="","нужно уточнить резерв между посадками",IF(AND(D174&lt;=K174,R174=0),"ок: мест хватает, пересечений нет",TRIM(IF(D174&gt;K174,"гостей "&amp;D174&amp;" при "&amp;K174&amp;" местах — нужен другой стол. ","")&amp;IF(R174&gt;0,IF(AND(ISNUMBER(S174),S174&gt;N174),"пересечение "&amp;(MIN(S174,Q174)-N174)&amp;" мин: стол занят другой бронью до "&amp;INT(MOD(S174,1440)/60)&amp;":"&amp;TEXT(MOD(S174,60),"00")&amp;" (с резервом) — свободен не раньше этого времени",IF(AND(ISNUMBER(T174),T174&gt;0),"пересечение "&amp;(Q174-T174)&amp;" мин: следующая бронь с "&amp;INT(MOD(T174,1440)/60)&amp;":"&amp;TEXT(MOD(T174,60),"00")&amp;", а стол освободится (с резервом) в "&amp;INT(MOD(Q174,1440)/60)&amp;":"&amp;TEXT(MOD(Q174,60),"00"),"пересечение с другой бронью этого стола в то же время")),"")))))))))</f>
      </c>
      <c r="M174" s="15">
        <f>IF(B174="","",IF(OR(I174="отменена",I174="не пришли"),"нет","да"))</f>
      </c>
      <c r="N174" s="15">
        <f>IF(OR(A174="",E174=""),"",ROUND((A174+E174)*1440,0))</f>
      </c>
      <c r="O174" s="15">
        <f>IF(OR(A174="",F174=""),"",ROUND((IF(G174="",A174,G174)+F174)*1440,0))</f>
      </c>
      <c r="P174" s="15">
        <f>IF(H174&lt;&gt;"",H174,IF($D$3&lt;&gt;"",$D$3,""))</f>
      </c>
      <c r="Q174" s="15">
        <f>IF(OR(O174="",P174=""),"",O174+P174)</f>
      </c>
      <c r="R174" s="15">
        <f>IF(OR(M174&lt;&gt;"да",C174="",N174="",Q174="",O174&lt;=N174),"",COUNTIFS($C$8:$C$207,C174,$M$8:$M$207,"да",$N$8:$N$207,"&lt;"&amp;Q174,$Q$8:$Q$207,"&gt;"&amp;N174)-1)</f>
      </c>
      <c r="S174" s="15">
        <f>IF(OR(R174="",R174=0),"",MAXIFS($Q$8:$Q$207,$C$8:$C$207,C174,$M$8:$M$207,"да",$N$8:$N$207,"&lt;"&amp;N174,$Q$8:$Q$207,"&gt;"&amp;N174))</f>
      </c>
      <c r="T174" s="15">
        <f>IF(OR(R174="",R174=0),"",MINIFS($N$8:$N$207,$C$8:$C$207,C174,$M$8:$M$207,"да",$N$8:$N$207,"&gt;"&amp;N174,$N$8:$N$207,"&lt;"&amp;Q174))</f>
      </c>
      <c r="U174" s="15">
        <f>IF(OR(B174="",M174="нет"),"",IF(LEFT(L174,2)="ок","","да"))</f>
      </c>
    </row>
    <row r="175" spans="1:21" x14ac:dyDescent="0.25">
      <c r="A175" s="11"/>
      <c r="B175" s="12"/>
      <c r="C175" s="12"/>
      <c r="D175" s="12"/>
      <c r="E175" s="13"/>
      <c r="F175" s="13"/>
      <c r="G175" s="11"/>
      <c r="H175" s="12"/>
      <c r="I175" s="12"/>
      <c r="J175" s="12"/>
      <c r="K175" s="14">
        <f>IF(C175="","",IF(COUNTIF('Столы'!$A5:$A54,C175)=0,"нет в справочнике",IF(COUNTIFS('Столы'!$A5:$A54,C175,'Столы'!$B5:$B54,"&gt;0")=0,"не указано",VLOOKUP(C175,'Столы'!$A5:$B54,2,0))))</f>
      </c>
      <c r="L175" s="14">
        <f>IF(B175="","",IF(M175="нет","не занимает стол — статус «"&amp;I175&amp;"»",IF(OR(A175="",C175="",D175="",E175="",F175=""),"нужно уточнить: дата, стол, гости, начало и окончание",IF(OR(K175="нет в справочнике",K175="не указано"),"нужно уточнить вместимость стола "&amp;C175,IF(O175&lt;=N175,"окончание не позже начала — проверьте время или впишите дату окончания",IF(P175="","нужно уточнить резерв между посадками",IF(AND(D175&lt;=K175,R175=0),"ок: мест хватает, пересечений нет",TRIM(IF(D175&gt;K175,"гостей "&amp;D175&amp;" при "&amp;K175&amp;" местах — нужен другой стол. ","")&amp;IF(R175&gt;0,IF(AND(ISNUMBER(S175),S175&gt;N175),"пересечение "&amp;(MIN(S175,Q175)-N175)&amp;" мин: стол занят другой бронью до "&amp;INT(MOD(S175,1440)/60)&amp;":"&amp;TEXT(MOD(S175,60),"00")&amp;" (с резервом) — свободен не раньше этого времени",IF(AND(ISNUMBER(T175),T175&gt;0),"пересечение "&amp;(Q175-T175)&amp;" мин: следующая бронь с "&amp;INT(MOD(T175,1440)/60)&amp;":"&amp;TEXT(MOD(T175,60),"00")&amp;", а стол освободится (с резервом) в "&amp;INT(MOD(Q175,1440)/60)&amp;":"&amp;TEXT(MOD(Q175,60),"00"),"пересечение с другой бронью этого стола в то же время")),"")))))))))</f>
      </c>
      <c r="M175" s="15">
        <f>IF(B175="","",IF(OR(I175="отменена",I175="не пришли"),"нет","да"))</f>
      </c>
      <c r="N175" s="15">
        <f>IF(OR(A175="",E175=""),"",ROUND((A175+E175)*1440,0))</f>
      </c>
      <c r="O175" s="15">
        <f>IF(OR(A175="",F175=""),"",ROUND((IF(G175="",A175,G175)+F175)*1440,0))</f>
      </c>
      <c r="P175" s="15">
        <f>IF(H175&lt;&gt;"",H175,IF($D$3&lt;&gt;"",$D$3,""))</f>
      </c>
      <c r="Q175" s="15">
        <f>IF(OR(O175="",P175=""),"",O175+P175)</f>
      </c>
      <c r="R175" s="15">
        <f>IF(OR(M175&lt;&gt;"да",C175="",N175="",Q175="",O175&lt;=N175),"",COUNTIFS($C$8:$C$207,C175,$M$8:$M$207,"да",$N$8:$N$207,"&lt;"&amp;Q175,$Q$8:$Q$207,"&gt;"&amp;N175)-1)</f>
      </c>
      <c r="S175" s="15">
        <f>IF(OR(R175="",R175=0),"",MAXIFS($Q$8:$Q$207,$C$8:$C$207,C175,$M$8:$M$207,"да",$N$8:$N$207,"&lt;"&amp;N175,$Q$8:$Q$207,"&gt;"&amp;N175))</f>
      </c>
      <c r="T175" s="15">
        <f>IF(OR(R175="",R175=0),"",MINIFS($N$8:$N$207,$C$8:$C$207,C175,$M$8:$M$207,"да",$N$8:$N$207,"&gt;"&amp;N175,$N$8:$N$207,"&lt;"&amp;Q175))</f>
      </c>
      <c r="U175" s="15">
        <f>IF(OR(B175="",M175="нет"),"",IF(LEFT(L175,2)="ок","","да"))</f>
      </c>
    </row>
    <row r="176" spans="1:21" x14ac:dyDescent="0.25">
      <c r="A176" s="11"/>
      <c r="B176" s="12"/>
      <c r="C176" s="12"/>
      <c r="D176" s="12"/>
      <c r="E176" s="13"/>
      <c r="F176" s="13"/>
      <c r="G176" s="11"/>
      <c r="H176" s="12"/>
      <c r="I176" s="12"/>
      <c r="J176" s="12"/>
      <c r="K176" s="14">
        <f>IF(C176="","",IF(COUNTIF('Столы'!$A5:$A54,C176)=0,"нет в справочнике",IF(COUNTIFS('Столы'!$A5:$A54,C176,'Столы'!$B5:$B54,"&gt;0")=0,"не указано",VLOOKUP(C176,'Столы'!$A5:$B54,2,0))))</f>
      </c>
      <c r="L176" s="14">
        <f>IF(B176="","",IF(M176="нет","не занимает стол — статус «"&amp;I176&amp;"»",IF(OR(A176="",C176="",D176="",E176="",F176=""),"нужно уточнить: дата, стол, гости, начало и окончание",IF(OR(K176="нет в справочнике",K176="не указано"),"нужно уточнить вместимость стола "&amp;C176,IF(O176&lt;=N176,"окончание не позже начала — проверьте время или впишите дату окончания",IF(P176="","нужно уточнить резерв между посадками",IF(AND(D176&lt;=K176,R176=0),"ок: мест хватает, пересечений нет",TRIM(IF(D176&gt;K176,"гостей "&amp;D176&amp;" при "&amp;K176&amp;" местах — нужен другой стол. ","")&amp;IF(R176&gt;0,IF(AND(ISNUMBER(S176),S176&gt;N176),"пересечение "&amp;(MIN(S176,Q176)-N176)&amp;" мин: стол занят другой бронью до "&amp;INT(MOD(S176,1440)/60)&amp;":"&amp;TEXT(MOD(S176,60),"00")&amp;" (с резервом) — свободен не раньше этого времени",IF(AND(ISNUMBER(T176),T176&gt;0),"пересечение "&amp;(Q176-T176)&amp;" мин: следующая бронь с "&amp;INT(MOD(T176,1440)/60)&amp;":"&amp;TEXT(MOD(T176,60),"00")&amp;", а стол освободится (с резервом) в "&amp;INT(MOD(Q176,1440)/60)&amp;":"&amp;TEXT(MOD(Q176,60),"00"),"пересечение с другой бронью этого стола в то же время")),"")))))))))</f>
      </c>
      <c r="M176" s="15">
        <f>IF(B176="","",IF(OR(I176="отменена",I176="не пришли"),"нет","да"))</f>
      </c>
      <c r="N176" s="15">
        <f>IF(OR(A176="",E176=""),"",ROUND((A176+E176)*1440,0))</f>
      </c>
      <c r="O176" s="15">
        <f>IF(OR(A176="",F176=""),"",ROUND((IF(G176="",A176,G176)+F176)*1440,0))</f>
      </c>
      <c r="P176" s="15">
        <f>IF(H176&lt;&gt;"",H176,IF($D$3&lt;&gt;"",$D$3,""))</f>
      </c>
      <c r="Q176" s="15">
        <f>IF(OR(O176="",P176=""),"",O176+P176)</f>
      </c>
      <c r="R176" s="15">
        <f>IF(OR(M176&lt;&gt;"да",C176="",N176="",Q176="",O176&lt;=N176),"",COUNTIFS($C$8:$C$207,C176,$M$8:$M$207,"да",$N$8:$N$207,"&lt;"&amp;Q176,$Q$8:$Q$207,"&gt;"&amp;N176)-1)</f>
      </c>
      <c r="S176" s="15">
        <f>IF(OR(R176="",R176=0),"",MAXIFS($Q$8:$Q$207,$C$8:$C$207,C176,$M$8:$M$207,"да",$N$8:$N$207,"&lt;"&amp;N176,$Q$8:$Q$207,"&gt;"&amp;N176))</f>
      </c>
      <c r="T176" s="15">
        <f>IF(OR(R176="",R176=0),"",MINIFS($N$8:$N$207,$C$8:$C$207,C176,$M$8:$M$207,"да",$N$8:$N$207,"&gt;"&amp;N176,$N$8:$N$207,"&lt;"&amp;Q176))</f>
      </c>
      <c r="U176" s="15">
        <f>IF(OR(B176="",M176="нет"),"",IF(LEFT(L176,2)="ок","","да"))</f>
      </c>
    </row>
    <row r="177" spans="1:21" x14ac:dyDescent="0.25">
      <c r="A177" s="11"/>
      <c r="B177" s="12"/>
      <c r="C177" s="12"/>
      <c r="D177" s="12"/>
      <c r="E177" s="13"/>
      <c r="F177" s="13"/>
      <c r="G177" s="11"/>
      <c r="H177" s="12"/>
      <c r="I177" s="12"/>
      <c r="J177" s="12"/>
      <c r="K177" s="14">
        <f>IF(C177="","",IF(COUNTIF('Столы'!$A5:$A54,C177)=0,"нет в справочнике",IF(COUNTIFS('Столы'!$A5:$A54,C177,'Столы'!$B5:$B54,"&gt;0")=0,"не указано",VLOOKUP(C177,'Столы'!$A5:$B54,2,0))))</f>
      </c>
      <c r="L177" s="14">
        <f>IF(B177="","",IF(M177="нет","не занимает стол — статус «"&amp;I177&amp;"»",IF(OR(A177="",C177="",D177="",E177="",F177=""),"нужно уточнить: дата, стол, гости, начало и окончание",IF(OR(K177="нет в справочнике",K177="не указано"),"нужно уточнить вместимость стола "&amp;C177,IF(O177&lt;=N177,"окончание не позже начала — проверьте время или впишите дату окончания",IF(P177="","нужно уточнить резерв между посадками",IF(AND(D177&lt;=K177,R177=0),"ок: мест хватает, пересечений нет",TRIM(IF(D177&gt;K177,"гостей "&amp;D177&amp;" при "&amp;K177&amp;" местах — нужен другой стол. ","")&amp;IF(R177&gt;0,IF(AND(ISNUMBER(S177),S177&gt;N177),"пересечение "&amp;(MIN(S177,Q177)-N177)&amp;" мин: стол занят другой бронью до "&amp;INT(MOD(S177,1440)/60)&amp;":"&amp;TEXT(MOD(S177,60),"00")&amp;" (с резервом) — свободен не раньше этого времени",IF(AND(ISNUMBER(T177),T177&gt;0),"пересечение "&amp;(Q177-T177)&amp;" мин: следующая бронь с "&amp;INT(MOD(T177,1440)/60)&amp;":"&amp;TEXT(MOD(T177,60),"00")&amp;", а стол освободится (с резервом) в "&amp;INT(MOD(Q177,1440)/60)&amp;":"&amp;TEXT(MOD(Q177,60),"00"),"пересечение с другой бронью этого стола в то же время")),"")))))))))</f>
      </c>
      <c r="M177" s="15">
        <f>IF(B177="","",IF(OR(I177="отменена",I177="не пришли"),"нет","да"))</f>
      </c>
      <c r="N177" s="15">
        <f>IF(OR(A177="",E177=""),"",ROUND((A177+E177)*1440,0))</f>
      </c>
      <c r="O177" s="15">
        <f>IF(OR(A177="",F177=""),"",ROUND((IF(G177="",A177,G177)+F177)*1440,0))</f>
      </c>
      <c r="P177" s="15">
        <f>IF(H177&lt;&gt;"",H177,IF($D$3&lt;&gt;"",$D$3,""))</f>
      </c>
      <c r="Q177" s="15">
        <f>IF(OR(O177="",P177=""),"",O177+P177)</f>
      </c>
      <c r="R177" s="15">
        <f>IF(OR(M177&lt;&gt;"да",C177="",N177="",Q177="",O177&lt;=N177),"",COUNTIFS($C$8:$C$207,C177,$M$8:$M$207,"да",$N$8:$N$207,"&lt;"&amp;Q177,$Q$8:$Q$207,"&gt;"&amp;N177)-1)</f>
      </c>
      <c r="S177" s="15">
        <f>IF(OR(R177="",R177=0),"",MAXIFS($Q$8:$Q$207,$C$8:$C$207,C177,$M$8:$M$207,"да",$N$8:$N$207,"&lt;"&amp;N177,$Q$8:$Q$207,"&gt;"&amp;N177))</f>
      </c>
      <c r="T177" s="15">
        <f>IF(OR(R177="",R177=0),"",MINIFS($N$8:$N$207,$C$8:$C$207,C177,$M$8:$M$207,"да",$N$8:$N$207,"&gt;"&amp;N177,$N$8:$N$207,"&lt;"&amp;Q177))</f>
      </c>
      <c r="U177" s="15">
        <f>IF(OR(B177="",M177="нет"),"",IF(LEFT(L177,2)="ок","","да"))</f>
      </c>
    </row>
    <row r="178" spans="1:21" x14ac:dyDescent="0.25">
      <c r="A178" s="11"/>
      <c r="B178" s="12"/>
      <c r="C178" s="12"/>
      <c r="D178" s="12"/>
      <c r="E178" s="13"/>
      <c r="F178" s="13"/>
      <c r="G178" s="11"/>
      <c r="H178" s="12"/>
      <c r="I178" s="12"/>
      <c r="J178" s="12"/>
      <c r="K178" s="14">
        <f>IF(C178="","",IF(COUNTIF('Столы'!$A5:$A54,C178)=0,"нет в справочнике",IF(COUNTIFS('Столы'!$A5:$A54,C178,'Столы'!$B5:$B54,"&gt;0")=0,"не указано",VLOOKUP(C178,'Столы'!$A5:$B54,2,0))))</f>
      </c>
      <c r="L178" s="14">
        <f>IF(B178="","",IF(M178="нет","не занимает стол — статус «"&amp;I178&amp;"»",IF(OR(A178="",C178="",D178="",E178="",F178=""),"нужно уточнить: дата, стол, гости, начало и окончание",IF(OR(K178="нет в справочнике",K178="не указано"),"нужно уточнить вместимость стола "&amp;C178,IF(O178&lt;=N178,"окончание не позже начала — проверьте время или впишите дату окончания",IF(P178="","нужно уточнить резерв между посадками",IF(AND(D178&lt;=K178,R178=0),"ок: мест хватает, пересечений нет",TRIM(IF(D178&gt;K178,"гостей "&amp;D178&amp;" при "&amp;K178&amp;" местах — нужен другой стол. ","")&amp;IF(R178&gt;0,IF(AND(ISNUMBER(S178),S178&gt;N178),"пересечение "&amp;(MIN(S178,Q178)-N178)&amp;" мин: стол занят другой бронью до "&amp;INT(MOD(S178,1440)/60)&amp;":"&amp;TEXT(MOD(S178,60),"00")&amp;" (с резервом) — свободен не раньше этого времени",IF(AND(ISNUMBER(T178),T178&gt;0),"пересечение "&amp;(Q178-T178)&amp;" мин: следующая бронь с "&amp;INT(MOD(T178,1440)/60)&amp;":"&amp;TEXT(MOD(T178,60),"00")&amp;", а стол освободится (с резервом) в "&amp;INT(MOD(Q178,1440)/60)&amp;":"&amp;TEXT(MOD(Q178,60),"00"),"пересечение с другой бронью этого стола в то же время")),"")))))))))</f>
      </c>
      <c r="M178" s="15">
        <f>IF(B178="","",IF(OR(I178="отменена",I178="не пришли"),"нет","да"))</f>
      </c>
      <c r="N178" s="15">
        <f>IF(OR(A178="",E178=""),"",ROUND((A178+E178)*1440,0))</f>
      </c>
      <c r="O178" s="15">
        <f>IF(OR(A178="",F178=""),"",ROUND((IF(G178="",A178,G178)+F178)*1440,0))</f>
      </c>
      <c r="P178" s="15">
        <f>IF(H178&lt;&gt;"",H178,IF($D$3&lt;&gt;"",$D$3,""))</f>
      </c>
      <c r="Q178" s="15">
        <f>IF(OR(O178="",P178=""),"",O178+P178)</f>
      </c>
      <c r="R178" s="15">
        <f>IF(OR(M178&lt;&gt;"да",C178="",N178="",Q178="",O178&lt;=N178),"",COUNTIFS($C$8:$C$207,C178,$M$8:$M$207,"да",$N$8:$N$207,"&lt;"&amp;Q178,$Q$8:$Q$207,"&gt;"&amp;N178)-1)</f>
      </c>
      <c r="S178" s="15">
        <f>IF(OR(R178="",R178=0),"",MAXIFS($Q$8:$Q$207,$C$8:$C$207,C178,$M$8:$M$207,"да",$N$8:$N$207,"&lt;"&amp;N178,$Q$8:$Q$207,"&gt;"&amp;N178))</f>
      </c>
      <c r="T178" s="15">
        <f>IF(OR(R178="",R178=0),"",MINIFS($N$8:$N$207,$C$8:$C$207,C178,$M$8:$M$207,"да",$N$8:$N$207,"&gt;"&amp;N178,$N$8:$N$207,"&lt;"&amp;Q178))</f>
      </c>
      <c r="U178" s="15">
        <f>IF(OR(B178="",M178="нет"),"",IF(LEFT(L178,2)="ок","","да"))</f>
      </c>
    </row>
    <row r="179" spans="1:21" x14ac:dyDescent="0.25">
      <c r="A179" s="11"/>
      <c r="B179" s="12"/>
      <c r="C179" s="12"/>
      <c r="D179" s="12"/>
      <c r="E179" s="13"/>
      <c r="F179" s="13"/>
      <c r="G179" s="11"/>
      <c r="H179" s="12"/>
      <c r="I179" s="12"/>
      <c r="J179" s="12"/>
      <c r="K179" s="14">
        <f>IF(C179="","",IF(COUNTIF('Столы'!$A5:$A54,C179)=0,"нет в справочнике",IF(COUNTIFS('Столы'!$A5:$A54,C179,'Столы'!$B5:$B54,"&gt;0")=0,"не указано",VLOOKUP(C179,'Столы'!$A5:$B54,2,0))))</f>
      </c>
      <c r="L179" s="14">
        <f>IF(B179="","",IF(M179="нет","не занимает стол — статус «"&amp;I179&amp;"»",IF(OR(A179="",C179="",D179="",E179="",F179=""),"нужно уточнить: дата, стол, гости, начало и окончание",IF(OR(K179="нет в справочнике",K179="не указано"),"нужно уточнить вместимость стола "&amp;C179,IF(O179&lt;=N179,"окончание не позже начала — проверьте время или впишите дату окончания",IF(P179="","нужно уточнить резерв между посадками",IF(AND(D179&lt;=K179,R179=0),"ок: мест хватает, пересечений нет",TRIM(IF(D179&gt;K179,"гостей "&amp;D179&amp;" при "&amp;K179&amp;" местах — нужен другой стол. ","")&amp;IF(R179&gt;0,IF(AND(ISNUMBER(S179),S179&gt;N179),"пересечение "&amp;(MIN(S179,Q179)-N179)&amp;" мин: стол занят другой бронью до "&amp;INT(MOD(S179,1440)/60)&amp;":"&amp;TEXT(MOD(S179,60),"00")&amp;" (с резервом) — свободен не раньше этого времени",IF(AND(ISNUMBER(T179),T179&gt;0),"пересечение "&amp;(Q179-T179)&amp;" мин: следующая бронь с "&amp;INT(MOD(T179,1440)/60)&amp;":"&amp;TEXT(MOD(T179,60),"00")&amp;", а стол освободится (с резервом) в "&amp;INT(MOD(Q179,1440)/60)&amp;":"&amp;TEXT(MOD(Q179,60),"00"),"пересечение с другой бронью этого стола в то же время")),"")))))))))</f>
      </c>
      <c r="M179" s="15">
        <f>IF(B179="","",IF(OR(I179="отменена",I179="не пришли"),"нет","да"))</f>
      </c>
      <c r="N179" s="15">
        <f>IF(OR(A179="",E179=""),"",ROUND((A179+E179)*1440,0))</f>
      </c>
      <c r="O179" s="15">
        <f>IF(OR(A179="",F179=""),"",ROUND((IF(G179="",A179,G179)+F179)*1440,0))</f>
      </c>
      <c r="P179" s="15">
        <f>IF(H179&lt;&gt;"",H179,IF($D$3&lt;&gt;"",$D$3,""))</f>
      </c>
      <c r="Q179" s="15">
        <f>IF(OR(O179="",P179=""),"",O179+P179)</f>
      </c>
      <c r="R179" s="15">
        <f>IF(OR(M179&lt;&gt;"да",C179="",N179="",Q179="",O179&lt;=N179),"",COUNTIFS($C$8:$C$207,C179,$M$8:$M$207,"да",$N$8:$N$207,"&lt;"&amp;Q179,$Q$8:$Q$207,"&gt;"&amp;N179)-1)</f>
      </c>
      <c r="S179" s="15">
        <f>IF(OR(R179="",R179=0),"",MAXIFS($Q$8:$Q$207,$C$8:$C$207,C179,$M$8:$M$207,"да",$N$8:$N$207,"&lt;"&amp;N179,$Q$8:$Q$207,"&gt;"&amp;N179))</f>
      </c>
      <c r="T179" s="15">
        <f>IF(OR(R179="",R179=0),"",MINIFS($N$8:$N$207,$C$8:$C$207,C179,$M$8:$M$207,"да",$N$8:$N$207,"&gt;"&amp;N179,$N$8:$N$207,"&lt;"&amp;Q179))</f>
      </c>
      <c r="U179" s="15">
        <f>IF(OR(B179="",M179="нет"),"",IF(LEFT(L179,2)="ок","","да"))</f>
      </c>
    </row>
    <row r="180" spans="1:21" x14ac:dyDescent="0.25">
      <c r="A180" s="11"/>
      <c r="B180" s="12"/>
      <c r="C180" s="12"/>
      <c r="D180" s="12"/>
      <c r="E180" s="13"/>
      <c r="F180" s="13"/>
      <c r="G180" s="11"/>
      <c r="H180" s="12"/>
      <c r="I180" s="12"/>
      <c r="J180" s="12"/>
      <c r="K180" s="14">
        <f>IF(C180="","",IF(COUNTIF('Столы'!$A5:$A54,C180)=0,"нет в справочнике",IF(COUNTIFS('Столы'!$A5:$A54,C180,'Столы'!$B5:$B54,"&gt;0")=0,"не указано",VLOOKUP(C180,'Столы'!$A5:$B54,2,0))))</f>
      </c>
      <c r="L180" s="14">
        <f>IF(B180="","",IF(M180="нет","не занимает стол — статус «"&amp;I180&amp;"»",IF(OR(A180="",C180="",D180="",E180="",F180=""),"нужно уточнить: дата, стол, гости, начало и окончание",IF(OR(K180="нет в справочнике",K180="не указано"),"нужно уточнить вместимость стола "&amp;C180,IF(O180&lt;=N180,"окончание не позже начала — проверьте время или впишите дату окончания",IF(P180="","нужно уточнить резерв между посадками",IF(AND(D180&lt;=K180,R180=0),"ок: мест хватает, пересечений нет",TRIM(IF(D180&gt;K180,"гостей "&amp;D180&amp;" при "&amp;K180&amp;" местах — нужен другой стол. ","")&amp;IF(R180&gt;0,IF(AND(ISNUMBER(S180),S180&gt;N180),"пересечение "&amp;(MIN(S180,Q180)-N180)&amp;" мин: стол занят другой бронью до "&amp;INT(MOD(S180,1440)/60)&amp;":"&amp;TEXT(MOD(S180,60),"00")&amp;" (с резервом) — свободен не раньше этого времени",IF(AND(ISNUMBER(T180),T180&gt;0),"пересечение "&amp;(Q180-T180)&amp;" мин: следующая бронь с "&amp;INT(MOD(T180,1440)/60)&amp;":"&amp;TEXT(MOD(T180,60),"00")&amp;", а стол освободится (с резервом) в "&amp;INT(MOD(Q180,1440)/60)&amp;":"&amp;TEXT(MOD(Q180,60),"00"),"пересечение с другой бронью этого стола в то же время")),"")))))))))</f>
      </c>
      <c r="M180" s="15">
        <f>IF(B180="","",IF(OR(I180="отменена",I180="не пришли"),"нет","да"))</f>
      </c>
      <c r="N180" s="15">
        <f>IF(OR(A180="",E180=""),"",ROUND((A180+E180)*1440,0))</f>
      </c>
      <c r="O180" s="15">
        <f>IF(OR(A180="",F180=""),"",ROUND((IF(G180="",A180,G180)+F180)*1440,0))</f>
      </c>
      <c r="P180" s="15">
        <f>IF(H180&lt;&gt;"",H180,IF($D$3&lt;&gt;"",$D$3,""))</f>
      </c>
      <c r="Q180" s="15">
        <f>IF(OR(O180="",P180=""),"",O180+P180)</f>
      </c>
      <c r="R180" s="15">
        <f>IF(OR(M180&lt;&gt;"да",C180="",N180="",Q180="",O180&lt;=N180),"",COUNTIFS($C$8:$C$207,C180,$M$8:$M$207,"да",$N$8:$N$207,"&lt;"&amp;Q180,$Q$8:$Q$207,"&gt;"&amp;N180)-1)</f>
      </c>
      <c r="S180" s="15">
        <f>IF(OR(R180="",R180=0),"",MAXIFS($Q$8:$Q$207,$C$8:$C$207,C180,$M$8:$M$207,"да",$N$8:$N$207,"&lt;"&amp;N180,$Q$8:$Q$207,"&gt;"&amp;N180))</f>
      </c>
      <c r="T180" s="15">
        <f>IF(OR(R180="",R180=0),"",MINIFS($N$8:$N$207,$C$8:$C$207,C180,$M$8:$M$207,"да",$N$8:$N$207,"&gt;"&amp;N180,$N$8:$N$207,"&lt;"&amp;Q180))</f>
      </c>
      <c r="U180" s="15">
        <f>IF(OR(B180="",M180="нет"),"",IF(LEFT(L180,2)="ок","","да"))</f>
      </c>
    </row>
    <row r="181" spans="1:21" x14ac:dyDescent="0.25">
      <c r="A181" s="11"/>
      <c r="B181" s="12"/>
      <c r="C181" s="12"/>
      <c r="D181" s="12"/>
      <c r="E181" s="13"/>
      <c r="F181" s="13"/>
      <c r="G181" s="11"/>
      <c r="H181" s="12"/>
      <c r="I181" s="12"/>
      <c r="J181" s="12"/>
      <c r="K181" s="14">
        <f>IF(C181="","",IF(COUNTIF('Столы'!$A5:$A54,C181)=0,"нет в справочнике",IF(COUNTIFS('Столы'!$A5:$A54,C181,'Столы'!$B5:$B54,"&gt;0")=0,"не указано",VLOOKUP(C181,'Столы'!$A5:$B54,2,0))))</f>
      </c>
      <c r="L181" s="14">
        <f>IF(B181="","",IF(M181="нет","не занимает стол — статус «"&amp;I181&amp;"»",IF(OR(A181="",C181="",D181="",E181="",F181=""),"нужно уточнить: дата, стол, гости, начало и окончание",IF(OR(K181="нет в справочнике",K181="не указано"),"нужно уточнить вместимость стола "&amp;C181,IF(O181&lt;=N181,"окончание не позже начала — проверьте время или впишите дату окончания",IF(P181="","нужно уточнить резерв между посадками",IF(AND(D181&lt;=K181,R181=0),"ок: мест хватает, пересечений нет",TRIM(IF(D181&gt;K181,"гостей "&amp;D181&amp;" при "&amp;K181&amp;" местах — нужен другой стол. ","")&amp;IF(R181&gt;0,IF(AND(ISNUMBER(S181),S181&gt;N181),"пересечение "&amp;(MIN(S181,Q181)-N181)&amp;" мин: стол занят другой бронью до "&amp;INT(MOD(S181,1440)/60)&amp;":"&amp;TEXT(MOD(S181,60),"00")&amp;" (с резервом) — свободен не раньше этого времени",IF(AND(ISNUMBER(T181),T181&gt;0),"пересечение "&amp;(Q181-T181)&amp;" мин: следующая бронь с "&amp;INT(MOD(T181,1440)/60)&amp;":"&amp;TEXT(MOD(T181,60),"00")&amp;", а стол освободится (с резервом) в "&amp;INT(MOD(Q181,1440)/60)&amp;":"&amp;TEXT(MOD(Q181,60),"00"),"пересечение с другой бронью этого стола в то же время")),"")))))))))</f>
      </c>
      <c r="M181" s="15">
        <f>IF(B181="","",IF(OR(I181="отменена",I181="не пришли"),"нет","да"))</f>
      </c>
      <c r="N181" s="15">
        <f>IF(OR(A181="",E181=""),"",ROUND((A181+E181)*1440,0))</f>
      </c>
      <c r="O181" s="15">
        <f>IF(OR(A181="",F181=""),"",ROUND((IF(G181="",A181,G181)+F181)*1440,0))</f>
      </c>
      <c r="P181" s="15">
        <f>IF(H181&lt;&gt;"",H181,IF($D$3&lt;&gt;"",$D$3,""))</f>
      </c>
      <c r="Q181" s="15">
        <f>IF(OR(O181="",P181=""),"",O181+P181)</f>
      </c>
      <c r="R181" s="15">
        <f>IF(OR(M181&lt;&gt;"да",C181="",N181="",Q181="",O181&lt;=N181),"",COUNTIFS($C$8:$C$207,C181,$M$8:$M$207,"да",$N$8:$N$207,"&lt;"&amp;Q181,$Q$8:$Q$207,"&gt;"&amp;N181)-1)</f>
      </c>
      <c r="S181" s="15">
        <f>IF(OR(R181="",R181=0),"",MAXIFS($Q$8:$Q$207,$C$8:$C$207,C181,$M$8:$M$207,"да",$N$8:$N$207,"&lt;"&amp;N181,$Q$8:$Q$207,"&gt;"&amp;N181))</f>
      </c>
      <c r="T181" s="15">
        <f>IF(OR(R181="",R181=0),"",MINIFS($N$8:$N$207,$C$8:$C$207,C181,$M$8:$M$207,"да",$N$8:$N$207,"&gt;"&amp;N181,$N$8:$N$207,"&lt;"&amp;Q181))</f>
      </c>
      <c r="U181" s="15">
        <f>IF(OR(B181="",M181="нет"),"",IF(LEFT(L181,2)="ок","","да"))</f>
      </c>
    </row>
    <row r="182" spans="1:21" x14ac:dyDescent="0.25">
      <c r="A182" s="11"/>
      <c r="B182" s="12"/>
      <c r="C182" s="12"/>
      <c r="D182" s="12"/>
      <c r="E182" s="13"/>
      <c r="F182" s="13"/>
      <c r="G182" s="11"/>
      <c r="H182" s="12"/>
      <c r="I182" s="12"/>
      <c r="J182" s="12"/>
      <c r="K182" s="14">
        <f>IF(C182="","",IF(COUNTIF('Столы'!$A5:$A54,C182)=0,"нет в справочнике",IF(COUNTIFS('Столы'!$A5:$A54,C182,'Столы'!$B5:$B54,"&gt;0")=0,"не указано",VLOOKUP(C182,'Столы'!$A5:$B54,2,0))))</f>
      </c>
      <c r="L182" s="14">
        <f>IF(B182="","",IF(M182="нет","не занимает стол — статус «"&amp;I182&amp;"»",IF(OR(A182="",C182="",D182="",E182="",F182=""),"нужно уточнить: дата, стол, гости, начало и окончание",IF(OR(K182="нет в справочнике",K182="не указано"),"нужно уточнить вместимость стола "&amp;C182,IF(O182&lt;=N182,"окончание не позже начала — проверьте время или впишите дату окончания",IF(P182="","нужно уточнить резерв между посадками",IF(AND(D182&lt;=K182,R182=0),"ок: мест хватает, пересечений нет",TRIM(IF(D182&gt;K182,"гостей "&amp;D182&amp;" при "&amp;K182&amp;" местах — нужен другой стол. ","")&amp;IF(R182&gt;0,IF(AND(ISNUMBER(S182),S182&gt;N182),"пересечение "&amp;(MIN(S182,Q182)-N182)&amp;" мин: стол занят другой бронью до "&amp;INT(MOD(S182,1440)/60)&amp;":"&amp;TEXT(MOD(S182,60),"00")&amp;" (с резервом) — свободен не раньше этого времени",IF(AND(ISNUMBER(T182),T182&gt;0),"пересечение "&amp;(Q182-T182)&amp;" мин: следующая бронь с "&amp;INT(MOD(T182,1440)/60)&amp;":"&amp;TEXT(MOD(T182,60),"00")&amp;", а стол освободится (с резервом) в "&amp;INT(MOD(Q182,1440)/60)&amp;":"&amp;TEXT(MOD(Q182,60),"00"),"пересечение с другой бронью этого стола в то же время")),"")))))))))</f>
      </c>
      <c r="M182" s="15">
        <f>IF(B182="","",IF(OR(I182="отменена",I182="не пришли"),"нет","да"))</f>
      </c>
      <c r="N182" s="15">
        <f>IF(OR(A182="",E182=""),"",ROUND((A182+E182)*1440,0))</f>
      </c>
      <c r="O182" s="15">
        <f>IF(OR(A182="",F182=""),"",ROUND((IF(G182="",A182,G182)+F182)*1440,0))</f>
      </c>
      <c r="P182" s="15">
        <f>IF(H182&lt;&gt;"",H182,IF($D$3&lt;&gt;"",$D$3,""))</f>
      </c>
      <c r="Q182" s="15">
        <f>IF(OR(O182="",P182=""),"",O182+P182)</f>
      </c>
      <c r="R182" s="15">
        <f>IF(OR(M182&lt;&gt;"да",C182="",N182="",Q182="",O182&lt;=N182),"",COUNTIFS($C$8:$C$207,C182,$M$8:$M$207,"да",$N$8:$N$207,"&lt;"&amp;Q182,$Q$8:$Q$207,"&gt;"&amp;N182)-1)</f>
      </c>
      <c r="S182" s="15">
        <f>IF(OR(R182="",R182=0),"",MAXIFS($Q$8:$Q$207,$C$8:$C$207,C182,$M$8:$M$207,"да",$N$8:$N$207,"&lt;"&amp;N182,$Q$8:$Q$207,"&gt;"&amp;N182))</f>
      </c>
      <c r="T182" s="15">
        <f>IF(OR(R182="",R182=0),"",MINIFS($N$8:$N$207,$C$8:$C$207,C182,$M$8:$M$207,"да",$N$8:$N$207,"&gt;"&amp;N182,$N$8:$N$207,"&lt;"&amp;Q182))</f>
      </c>
      <c r="U182" s="15">
        <f>IF(OR(B182="",M182="нет"),"",IF(LEFT(L182,2)="ок","","да"))</f>
      </c>
    </row>
    <row r="183" spans="1:21" x14ac:dyDescent="0.25">
      <c r="A183" s="11"/>
      <c r="B183" s="12"/>
      <c r="C183" s="12"/>
      <c r="D183" s="12"/>
      <c r="E183" s="13"/>
      <c r="F183" s="13"/>
      <c r="G183" s="11"/>
      <c r="H183" s="12"/>
      <c r="I183" s="12"/>
      <c r="J183" s="12"/>
      <c r="K183" s="14">
        <f>IF(C183="","",IF(COUNTIF('Столы'!$A5:$A54,C183)=0,"нет в справочнике",IF(COUNTIFS('Столы'!$A5:$A54,C183,'Столы'!$B5:$B54,"&gt;0")=0,"не указано",VLOOKUP(C183,'Столы'!$A5:$B54,2,0))))</f>
      </c>
      <c r="L183" s="14">
        <f>IF(B183="","",IF(M183="нет","не занимает стол — статус «"&amp;I183&amp;"»",IF(OR(A183="",C183="",D183="",E183="",F183=""),"нужно уточнить: дата, стол, гости, начало и окончание",IF(OR(K183="нет в справочнике",K183="не указано"),"нужно уточнить вместимость стола "&amp;C183,IF(O183&lt;=N183,"окончание не позже начала — проверьте время или впишите дату окончания",IF(P183="","нужно уточнить резерв между посадками",IF(AND(D183&lt;=K183,R183=0),"ок: мест хватает, пересечений нет",TRIM(IF(D183&gt;K183,"гостей "&amp;D183&amp;" при "&amp;K183&amp;" местах — нужен другой стол. ","")&amp;IF(R183&gt;0,IF(AND(ISNUMBER(S183),S183&gt;N183),"пересечение "&amp;(MIN(S183,Q183)-N183)&amp;" мин: стол занят другой бронью до "&amp;INT(MOD(S183,1440)/60)&amp;":"&amp;TEXT(MOD(S183,60),"00")&amp;" (с резервом) — свободен не раньше этого времени",IF(AND(ISNUMBER(T183),T183&gt;0),"пересечение "&amp;(Q183-T183)&amp;" мин: следующая бронь с "&amp;INT(MOD(T183,1440)/60)&amp;":"&amp;TEXT(MOD(T183,60),"00")&amp;", а стол освободится (с резервом) в "&amp;INT(MOD(Q183,1440)/60)&amp;":"&amp;TEXT(MOD(Q183,60),"00"),"пересечение с другой бронью этого стола в то же время")),"")))))))))</f>
      </c>
      <c r="M183" s="15">
        <f>IF(B183="","",IF(OR(I183="отменена",I183="не пришли"),"нет","да"))</f>
      </c>
      <c r="N183" s="15">
        <f>IF(OR(A183="",E183=""),"",ROUND((A183+E183)*1440,0))</f>
      </c>
      <c r="O183" s="15">
        <f>IF(OR(A183="",F183=""),"",ROUND((IF(G183="",A183,G183)+F183)*1440,0))</f>
      </c>
      <c r="P183" s="15">
        <f>IF(H183&lt;&gt;"",H183,IF($D$3&lt;&gt;"",$D$3,""))</f>
      </c>
      <c r="Q183" s="15">
        <f>IF(OR(O183="",P183=""),"",O183+P183)</f>
      </c>
      <c r="R183" s="15">
        <f>IF(OR(M183&lt;&gt;"да",C183="",N183="",Q183="",O183&lt;=N183),"",COUNTIFS($C$8:$C$207,C183,$M$8:$M$207,"да",$N$8:$N$207,"&lt;"&amp;Q183,$Q$8:$Q$207,"&gt;"&amp;N183)-1)</f>
      </c>
      <c r="S183" s="15">
        <f>IF(OR(R183="",R183=0),"",MAXIFS($Q$8:$Q$207,$C$8:$C$207,C183,$M$8:$M$207,"да",$N$8:$N$207,"&lt;"&amp;N183,$Q$8:$Q$207,"&gt;"&amp;N183))</f>
      </c>
      <c r="T183" s="15">
        <f>IF(OR(R183="",R183=0),"",MINIFS($N$8:$N$207,$C$8:$C$207,C183,$M$8:$M$207,"да",$N$8:$N$207,"&gt;"&amp;N183,$N$8:$N$207,"&lt;"&amp;Q183))</f>
      </c>
      <c r="U183" s="15">
        <f>IF(OR(B183="",M183="нет"),"",IF(LEFT(L183,2)="ок","","да"))</f>
      </c>
    </row>
    <row r="184" spans="1:21" x14ac:dyDescent="0.25">
      <c r="A184" s="11"/>
      <c r="B184" s="12"/>
      <c r="C184" s="12"/>
      <c r="D184" s="12"/>
      <c r="E184" s="13"/>
      <c r="F184" s="13"/>
      <c r="G184" s="11"/>
      <c r="H184" s="12"/>
      <c r="I184" s="12"/>
      <c r="J184" s="12"/>
      <c r="K184" s="14">
        <f>IF(C184="","",IF(COUNTIF('Столы'!$A5:$A54,C184)=0,"нет в справочнике",IF(COUNTIFS('Столы'!$A5:$A54,C184,'Столы'!$B5:$B54,"&gt;0")=0,"не указано",VLOOKUP(C184,'Столы'!$A5:$B54,2,0))))</f>
      </c>
      <c r="L184" s="14">
        <f>IF(B184="","",IF(M184="нет","не занимает стол — статус «"&amp;I184&amp;"»",IF(OR(A184="",C184="",D184="",E184="",F184=""),"нужно уточнить: дата, стол, гости, начало и окончание",IF(OR(K184="нет в справочнике",K184="не указано"),"нужно уточнить вместимость стола "&amp;C184,IF(O184&lt;=N184,"окончание не позже начала — проверьте время или впишите дату окончания",IF(P184="","нужно уточнить резерв между посадками",IF(AND(D184&lt;=K184,R184=0),"ок: мест хватает, пересечений нет",TRIM(IF(D184&gt;K184,"гостей "&amp;D184&amp;" при "&amp;K184&amp;" местах — нужен другой стол. ","")&amp;IF(R184&gt;0,IF(AND(ISNUMBER(S184),S184&gt;N184),"пересечение "&amp;(MIN(S184,Q184)-N184)&amp;" мин: стол занят другой бронью до "&amp;INT(MOD(S184,1440)/60)&amp;":"&amp;TEXT(MOD(S184,60),"00")&amp;" (с резервом) — свободен не раньше этого времени",IF(AND(ISNUMBER(T184),T184&gt;0),"пересечение "&amp;(Q184-T184)&amp;" мин: следующая бронь с "&amp;INT(MOD(T184,1440)/60)&amp;":"&amp;TEXT(MOD(T184,60),"00")&amp;", а стол освободится (с резервом) в "&amp;INT(MOD(Q184,1440)/60)&amp;":"&amp;TEXT(MOD(Q184,60),"00"),"пересечение с другой бронью этого стола в то же время")),"")))))))))</f>
      </c>
      <c r="M184" s="15">
        <f>IF(B184="","",IF(OR(I184="отменена",I184="не пришли"),"нет","да"))</f>
      </c>
      <c r="N184" s="15">
        <f>IF(OR(A184="",E184=""),"",ROUND((A184+E184)*1440,0))</f>
      </c>
      <c r="O184" s="15">
        <f>IF(OR(A184="",F184=""),"",ROUND((IF(G184="",A184,G184)+F184)*1440,0))</f>
      </c>
      <c r="P184" s="15">
        <f>IF(H184&lt;&gt;"",H184,IF($D$3&lt;&gt;"",$D$3,""))</f>
      </c>
      <c r="Q184" s="15">
        <f>IF(OR(O184="",P184=""),"",O184+P184)</f>
      </c>
      <c r="R184" s="15">
        <f>IF(OR(M184&lt;&gt;"да",C184="",N184="",Q184="",O184&lt;=N184),"",COUNTIFS($C$8:$C$207,C184,$M$8:$M$207,"да",$N$8:$N$207,"&lt;"&amp;Q184,$Q$8:$Q$207,"&gt;"&amp;N184)-1)</f>
      </c>
      <c r="S184" s="15">
        <f>IF(OR(R184="",R184=0),"",MAXIFS($Q$8:$Q$207,$C$8:$C$207,C184,$M$8:$M$207,"да",$N$8:$N$207,"&lt;"&amp;N184,$Q$8:$Q$207,"&gt;"&amp;N184))</f>
      </c>
      <c r="T184" s="15">
        <f>IF(OR(R184="",R184=0),"",MINIFS($N$8:$N$207,$C$8:$C$207,C184,$M$8:$M$207,"да",$N$8:$N$207,"&gt;"&amp;N184,$N$8:$N$207,"&lt;"&amp;Q184))</f>
      </c>
      <c r="U184" s="15">
        <f>IF(OR(B184="",M184="нет"),"",IF(LEFT(L184,2)="ок","","да"))</f>
      </c>
    </row>
    <row r="185" spans="1:21" x14ac:dyDescent="0.25">
      <c r="A185" s="11"/>
      <c r="B185" s="12"/>
      <c r="C185" s="12"/>
      <c r="D185" s="12"/>
      <c r="E185" s="13"/>
      <c r="F185" s="13"/>
      <c r="G185" s="11"/>
      <c r="H185" s="12"/>
      <c r="I185" s="12"/>
      <c r="J185" s="12"/>
      <c r="K185" s="14">
        <f>IF(C185="","",IF(COUNTIF('Столы'!$A5:$A54,C185)=0,"нет в справочнике",IF(COUNTIFS('Столы'!$A5:$A54,C185,'Столы'!$B5:$B54,"&gt;0")=0,"не указано",VLOOKUP(C185,'Столы'!$A5:$B54,2,0))))</f>
      </c>
      <c r="L185" s="14">
        <f>IF(B185="","",IF(M185="нет","не занимает стол — статус «"&amp;I185&amp;"»",IF(OR(A185="",C185="",D185="",E185="",F185=""),"нужно уточнить: дата, стол, гости, начало и окончание",IF(OR(K185="нет в справочнике",K185="не указано"),"нужно уточнить вместимость стола "&amp;C185,IF(O185&lt;=N185,"окончание не позже начала — проверьте время или впишите дату окончания",IF(P185="","нужно уточнить резерв между посадками",IF(AND(D185&lt;=K185,R185=0),"ок: мест хватает, пересечений нет",TRIM(IF(D185&gt;K185,"гостей "&amp;D185&amp;" при "&amp;K185&amp;" местах — нужен другой стол. ","")&amp;IF(R185&gt;0,IF(AND(ISNUMBER(S185),S185&gt;N185),"пересечение "&amp;(MIN(S185,Q185)-N185)&amp;" мин: стол занят другой бронью до "&amp;INT(MOD(S185,1440)/60)&amp;":"&amp;TEXT(MOD(S185,60),"00")&amp;" (с резервом) — свободен не раньше этого времени",IF(AND(ISNUMBER(T185),T185&gt;0),"пересечение "&amp;(Q185-T185)&amp;" мин: следующая бронь с "&amp;INT(MOD(T185,1440)/60)&amp;":"&amp;TEXT(MOD(T185,60),"00")&amp;", а стол освободится (с резервом) в "&amp;INT(MOD(Q185,1440)/60)&amp;":"&amp;TEXT(MOD(Q185,60),"00"),"пересечение с другой бронью этого стола в то же время")),"")))))))))</f>
      </c>
      <c r="M185" s="15">
        <f>IF(B185="","",IF(OR(I185="отменена",I185="не пришли"),"нет","да"))</f>
      </c>
      <c r="N185" s="15">
        <f>IF(OR(A185="",E185=""),"",ROUND((A185+E185)*1440,0))</f>
      </c>
      <c r="O185" s="15">
        <f>IF(OR(A185="",F185=""),"",ROUND((IF(G185="",A185,G185)+F185)*1440,0))</f>
      </c>
      <c r="P185" s="15">
        <f>IF(H185&lt;&gt;"",H185,IF($D$3&lt;&gt;"",$D$3,""))</f>
      </c>
      <c r="Q185" s="15">
        <f>IF(OR(O185="",P185=""),"",O185+P185)</f>
      </c>
      <c r="R185" s="15">
        <f>IF(OR(M185&lt;&gt;"да",C185="",N185="",Q185="",O185&lt;=N185),"",COUNTIFS($C$8:$C$207,C185,$M$8:$M$207,"да",$N$8:$N$207,"&lt;"&amp;Q185,$Q$8:$Q$207,"&gt;"&amp;N185)-1)</f>
      </c>
      <c r="S185" s="15">
        <f>IF(OR(R185="",R185=0),"",MAXIFS($Q$8:$Q$207,$C$8:$C$207,C185,$M$8:$M$207,"да",$N$8:$N$207,"&lt;"&amp;N185,$Q$8:$Q$207,"&gt;"&amp;N185))</f>
      </c>
      <c r="T185" s="15">
        <f>IF(OR(R185="",R185=0),"",MINIFS($N$8:$N$207,$C$8:$C$207,C185,$M$8:$M$207,"да",$N$8:$N$207,"&gt;"&amp;N185,$N$8:$N$207,"&lt;"&amp;Q185))</f>
      </c>
      <c r="U185" s="15">
        <f>IF(OR(B185="",M185="нет"),"",IF(LEFT(L185,2)="ок","","да"))</f>
      </c>
    </row>
    <row r="186" spans="1:21" x14ac:dyDescent="0.25">
      <c r="A186" s="11"/>
      <c r="B186" s="12"/>
      <c r="C186" s="12"/>
      <c r="D186" s="12"/>
      <c r="E186" s="13"/>
      <c r="F186" s="13"/>
      <c r="G186" s="11"/>
      <c r="H186" s="12"/>
      <c r="I186" s="12"/>
      <c r="J186" s="12"/>
      <c r="K186" s="14">
        <f>IF(C186="","",IF(COUNTIF('Столы'!$A5:$A54,C186)=0,"нет в справочнике",IF(COUNTIFS('Столы'!$A5:$A54,C186,'Столы'!$B5:$B54,"&gt;0")=0,"не указано",VLOOKUP(C186,'Столы'!$A5:$B54,2,0))))</f>
      </c>
      <c r="L186" s="14">
        <f>IF(B186="","",IF(M186="нет","не занимает стол — статус «"&amp;I186&amp;"»",IF(OR(A186="",C186="",D186="",E186="",F186=""),"нужно уточнить: дата, стол, гости, начало и окончание",IF(OR(K186="нет в справочнике",K186="не указано"),"нужно уточнить вместимость стола "&amp;C186,IF(O186&lt;=N186,"окончание не позже начала — проверьте время или впишите дату окончания",IF(P186="","нужно уточнить резерв между посадками",IF(AND(D186&lt;=K186,R186=0),"ок: мест хватает, пересечений нет",TRIM(IF(D186&gt;K186,"гостей "&amp;D186&amp;" при "&amp;K186&amp;" местах — нужен другой стол. ","")&amp;IF(R186&gt;0,IF(AND(ISNUMBER(S186),S186&gt;N186),"пересечение "&amp;(MIN(S186,Q186)-N186)&amp;" мин: стол занят другой бронью до "&amp;INT(MOD(S186,1440)/60)&amp;":"&amp;TEXT(MOD(S186,60),"00")&amp;" (с резервом) — свободен не раньше этого времени",IF(AND(ISNUMBER(T186),T186&gt;0),"пересечение "&amp;(Q186-T186)&amp;" мин: следующая бронь с "&amp;INT(MOD(T186,1440)/60)&amp;":"&amp;TEXT(MOD(T186,60),"00")&amp;", а стол освободится (с резервом) в "&amp;INT(MOD(Q186,1440)/60)&amp;":"&amp;TEXT(MOD(Q186,60),"00"),"пересечение с другой бронью этого стола в то же время")),"")))))))))</f>
      </c>
      <c r="M186" s="15">
        <f>IF(B186="","",IF(OR(I186="отменена",I186="не пришли"),"нет","да"))</f>
      </c>
      <c r="N186" s="15">
        <f>IF(OR(A186="",E186=""),"",ROUND((A186+E186)*1440,0))</f>
      </c>
      <c r="O186" s="15">
        <f>IF(OR(A186="",F186=""),"",ROUND((IF(G186="",A186,G186)+F186)*1440,0))</f>
      </c>
      <c r="P186" s="15">
        <f>IF(H186&lt;&gt;"",H186,IF($D$3&lt;&gt;"",$D$3,""))</f>
      </c>
      <c r="Q186" s="15">
        <f>IF(OR(O186="",P186=""),"",O186+P186)</f>
      </c>
      <c r="R186" s="15">
        <f>IF(OR(M186&lt;&gt;"да",C186="",N186="",Q186="",O186&lt;=N186),"",COUNTIFS($C$8:$C$207,C186,$M$8:$M$207,"да",$N$8:$N$207,"&lt;"&amp;Q186,$Q$8:$Q$207,"&gt;"&amp;N186)-1)</f>
      </c>
      <c r="S186" s="15">
        <f>IF(OR(R186="",R186=0),"",MAXIFS($Q$8:$Q$207,$C$8:$C$207,C186,$M$8:$M$207,"да",$N$8:$N$207,"&lt;"&amp;N186,$Q$8:$Q$207,"&gt;"&amp;N186))</f>
      </c>
      <c r="T186" s="15">
        <f>IF(OR(R186="",R186=0),"",MINIFS($N$8:$N$207,$C$8:$C$207,C186,$M$8:$M$207,"да",$N$8:$N$207,"&gt;"&amp;N186,$N$8:$N$207,"&lt;"&amp;Q186))</f>
      </c>
      <c r="U186" s="15">
        <f>IF(OR(B186="",M186="нет"),"",IF(LEFT(L186,2)="ок","","да"))</f>
      </c>
    </row>
    <row r="187" spans="1:21" x14ac:dyDescent="0.25">
      <c r="A187" s="11"/>
      <c r="B187" s="12"/>
      <c r="C187" s="12"/>
      <c r="D187" s="12"/>
      <c r="E187" s="13"/>
      <c r="F187" s="13"/>
      <c r="G187" s="11"/>
      <c r="H187" s="12"/>
      <c r="I187" s="12"/>
      <c r="J187" s="12"/>
      <c r="K187" s="14">
        <f>IF(C187="","",IF(COUNTIF('Столы'!$A5:$A54,C187)=0,"нет в справочнике",IF(COUNTIFS('Столы'!$A5:$A54,C187,'Столы'!$B5:$B54,"&gt;0")=0,"не указано",VLOOKUP(C187,'Столы'!$A5:$B54,2,0))))</f>
      </c>
      <c r="L187" s="14">
        <f>IF(B187="","",IF(M187="нет","не занимает стол — статус «"&amp;I187&amp;"»",IF(OR(A187="",C187="",D187="",E187="",F187=""),"нужно уточнить: дата, стол, гости, начало и окончание",IF(OR(K187="нет в справочнике",K187="не указано"),"нужно уточнить вместимость стола "&amp;C187,IF(O187&lt;=N187,"окончание не позже начала — проверьте время или впишите дату окончания",IF(P187="","нужно уточнить резерв между посадками",IF(AND(D187&lt;=K187,R187=0),"ок: мест хватает, пересечений нет",TRIM(IF(D187&gt;K187,"гостей "&amp;D187&amp;" при "&amp;K187&amp;" местах — нужен другой стол. ","")&amp;IF(R187&gt;0,IF(AND(ISNUMBER(S187),S187&gt;N187),"пересечение "&amp;(MIN(S187,Q187)-N187)&amp;" мин: стол занят другой бронью до "&amp;INT(MOD(S187,1440)/60)&amp;":"&amp;TEXT(MOD(S187,60),"00")&amp;" (с резервом) — свободен не раньше этого времени",IF(AND(ISNUMBER(T187),T187&gt;0),"пересечение "&amp;(Q187-T187)&amp;" мин: следующая бронь с "&amp;INT(MOD(T187,1440)/60)&amp;":"&amp;TEXT(MOD(T187,60),"00")&amp;", а стол освободится (с резервом) в "&amp;INT(MOD(Q187,1440)/60)&amp;":"&amp;TEXT(MOD(Q187,60),"00"),"пересечение с другой бронью этого стола в то же время")),"")))))))))</f>
      </c>
      <c r="M187" s="15">
        <f>IF(B187="","",IF(OR(I187="отменена",I187="не пришли"),"нет","да"))</f>
      </c>
      <c r="N187" s="15">
        <f>IF(OR(A187="",E187=""),"",ROUND((A187+E187)*1440,0))</f>
      </c>
      <c r="O187" s="15">
        <f>IF(OR(A187="",F187=""),"",ROUND((IF(G187="",A187,G187)+F187)*1440,0))</f>
      </c>
      <c r="P187" s="15">
        <f>IF(H187&lt;&gt;"",H187,IF($D$3&lt;&gt;"",$D$3,""))</f>
      </c>
      <c r="Q187" s="15">
        <f>IF(OR(O187="",P187=""),"",O187+P187)</f>
      </c>
      <c r="R187" s="15">
        <f>IF(OR(M187&lt;&gt;"да",C187="",N187="",Q187="",O187&lt;=N187),"",COUNTIFS($C$8:$C$207,C187,$M$8:$M$207,"да",$N$8:$N$207,"&lt;"&amp;Q187,$Q$8:$Q$207,"&gt;"&amp;N187)-1)</f>
      </c>
      <c r="S187" s="15">
        <f>IF(OR(R187="",R187=0),"",MAXIFS($Q$8:$Q$207,$C$8:$C$207,C187,$M$8:$M$207,"да",$N$8:$N$207,"&lt;"&amp;N187,$Q$8:$Q$207,"&gt;"&amp;N187))</f>
      </c>
      <c r="T187" s="15">
        <f>IF(OR(R187="",R187=0),"",MINIFS($N$8:$N$207,$C$8:$C$207,C187,$M$8:$M$207,"да",$N$8:$N$207,"&gt;"&amp;N187,$N$8:$N$207,"&lt;"&amp;Q187))</f>
      </c>
      <c r="U187" s="15">
        <f>IF(OR(B187="",M187="нет"),"",IF(LEFT(L187,2)="ок","","да"))</f>
      </c>
    </row>
    <row r="188" spans="1:21" x14ac:dyDescent="0.25">
      <c r="A188" s="11"/>
      <c r="B188" s="12"/>
      <c r="C188" s="12"/>
      <c r="D188" s="12"/>
      <c r="E188" s="13"/>
      <c r="F188" s="13"/>
      <c r="G188" s="11"/>
      <c r="H188" s="12"/>
      <c r="I188" s="12"/>
      <c r="J188" s="12"/>
      <c r="K188" s="14">
        <f>IF(C188="","",IF(COUNTIF('Столы'!$A5:$A54,C188)=0,"нет в справочнике",IF(COUNTIFS('Столы'!$A5:$A54,C188,'Столы'!$B5:$B54,"&gt;0")=0,"не указано",VLOOKUP(C188,'Столы'!$A5:$B54,2,0))))</f>
      </c>
      <c r="L188" s="14">
        <f>IF(B188="","",IF(M188="нет","не занимает стол — статус «"&amp;I188&amp;"»",IF(OR(A188="",C188="",D188="",E188="",F188=""),"нужно уточнить: дата, стол, гости, начало и окончание",IF(OR(K188="нет в справочнике",K188="не указано"),"нужно уточнить вместимость стола "&amp;C188,IF(O188&lt;=N188,"окончание не позже начала — проверьте время или впишите дату окончания",IF(P188="","нужно уточнить резерв между посадками",IF(AND(D188&lt;=K188,R188=0),"ок: мест хватает, пересечений нет",TRIM(IF(D188&gt;K188,"гостей "&amp;D188&amp;" при "&amp;K188&amp;" местах — нужен другой стол. ","")&amp;IF(R188&gt;0,IF(AND(ISNUMBER(S188),S188&gt;N188),"пересечение "&amp;(MIN(S188,Q188)-N188)&amp;" мин: стол занят другой бронью до "&amp;INT(MOD(S188,1440)/60)&amp;":"&amp;TEXT(MOD(S188,60),"00")&amp;" (с резервом) — свободен не раньше этого времени",IF(AND(ISNUMBER(T188),T188&gt;0),"пересечение "&amp;(Q188-T188)&amp;" мин: следующая бронь с "&amp;INT(MOD(T188,1440)/60)&amp;":"&amp;TEXT(MOD(T188,60),"00")&amp;", а стол освободится (с резервом) в "&amp;INT(MOD(Q188,1440)/60)&amp;":"&amp;TEXT(MOD(Q188,60),"00"),"пересечение с другой бронью этого стола в то же время")),"")))))))))</f>
      </c>
      <c r="M188" s="15">
        <f>IF(B188="","",IF(OR(I188="отменена",I188="не пришли"),"нет","да"))</f>
      </c>
      <c r="N188" s="15">
        <f>IF(OR(A188="",E188=""),"",ROUND((A188+E188)*1440,0))</f>
      </c>
      <c r="O188" s="15">
        <f>IF(OR(A188="",F188=""),"",ROUND((IF(G188="",A188,G188)+F188)*1440,0))</f>
      </c>
      <c r="P188" s="15">
        <f>IF(H188&lt;&gt;"",H188,IF($D$3&lt;&gt;"",$D$3,""))</f>
      </c>
      <c r="Q188" s="15">
        <f>IF(OR(O188="",P188=""),"",O188+P188)</f>
      </c>
      <c r="R188" s="15">
        <f>IF(OR(M188&lt;&gt;"да",C188="",N188="",Q188="",O188&lt;=N188),"",COUNTIFS($C$8:$C$207,C188,$M$8:$M$207,"да",$N$8:$N$207,"&lt;"&amp;Q188,$Q$8:$Q$207,"&gt;"&amp;N188)-1)</f>
      </c>
      <c r="S188" s="15">
        <f>IF(OR(R188="",R188=0),"",MAXIFS($Q$8:$Q$207,$C$8:$C$207,C188,$M$8:$M$207,"да",$N$8:$N$207,"&lt;"&amp;N188,$Q$8:$Q$207,"&gt;"&amp;N188))</f>
      </c>
      <c r="T188" s="15">
        <f>IF(OR(R188="",R188=0),"",MINIFS($N$8:$N$207,$C$8:$C$207,C188,$M$8:$M$207,"да",$N$8:$N$207,"&gt;"&amp;N188,$N$8:$N$207,"&lt;"&amp;Q188))</f>
      </c>
      <c r="U188" s="15">
        <f>IF(OR(B188="",M188="нет"),"",IF(LEFT(L188,2)="ок","","да"))</f>
      </c>
    </row>
    <row r="189" spans="1:21" x14ac:dyDescent="0.25">
      <c r="A189" s="11"/>
      <c r="B189" s="12"/>
      <c r="C189" s="12"/>
      <c r="D189" s="12"/>
      <c r="E189" s="13"/>
      <c r="F189" s="13"/>
      <c r="G189" s="11"/>
      <c r="H189" s="12"/>
      <c r="I189" s="12"/>
      <c r="J189" s="12"/>
      <c r="K189" s="14">
        <f>IF(C189="","",IF(COUNTIF('Столы'!$A5:$A54,C189)=0,"нет в справочнике",IF(COUNTIFS('Столы'!$A5:$A54,C189,'Столы'!$B5:$B54,"&gt;0")=0,"не указано",VLOOKUP(C189,'Столы'!$A5:$B54,2,0))))</f>
      </c>
      <c r="L189" s="14">
        <f>IF(B189="","",IF(M189="нет","не занимает стол — статус «"&amp;I189&amp;"»",IF(OR(A189="",C189="",D189="",E189="",F189=""),"нужно уточнить: дата, стол, гости, начало и окончание",IF(OR(K189="нет в справочнике",K189="не указано"),"нужно уточнить вместимость стола "&amp;C189,IF(O189&lt;=N189,"окончание не позже начала — проверьте время или впишите дату окончания",IF(P189="","нужно уточнить резерв между посадками",IF(AND(D189&lt;=K189,R189=0),"ок: мест хватает, пересечений нет",TRIM(IF(D189&gt;K189,"гостей "&amp;D189&amp;" при "&amp;K189&amp;" местах — нужен другой стол. ","")&amp;IF(R189&gt;0,IF(AND(ISNUMBER(S189),S189&gt;N189),"пересечение "&amp;(MIN(S189,Q189)-N189)&amp;" мин: стол занят другой бронью до "&amp;INT(MOD(S189,1440)/60)&amp;":"&amp;TEXT(MOD(S189,60),"00")&amp;" (с резервом) — свободен не раньше этого времени",IF(AND(ISNUMBER(T189),T189&gt;0),"пересечение "&amp;(Q189-T189)&amp;" мин: следующая бронь с "&amp;INT(MOD(T189,1440)/60)&amp;":"&amp;TEXT(MOD(T189,60),"00")&amp;", а стол освободится (с резервом) в "&amp;INT(MOD(Q189,1440)/60)&amp;":"&amp;TEXT(MOD(Q189,60),"00"),"пересечение с другой бронью этого стола в то же время")),"")))))))))</f>
      </c>
      <c r="M189" s="15">
        <f>IF(B189="","",IF(OR(I189="отменена",I189="не пришли"),"нет","да"))</f>
      </c>
      <c r="N189" s="15">
        <f>IF(OR(A189="",E189=""),"",ROUND((A189+E189)*1440,0))</f>
      </c>
      <c r="O189" s="15">
        <f>IF(OR(A189="",F189=""),"",ROUND((IF(G189="",A189,G189)+F189)*1440,0))</f>
      </c>
      <c r="P189" s="15">
        <f>IF(H189&lt;&gt;"",H189,IF($D$3&lt;&gt;"",$D$3,""))</f>
      </c>
      <c r="Q189" s="15">
        <f>IF(OR(O189="",P189=""),"",O189+P189)</f>
      </c>
      <c r="R189" s="15">
        <f>IF(OR(M189&lt;&gt;"да",C189="",N189="",Q189="",O189&lt;=N189),"",COUNTIFS($C$8:$C$207,C189,$M$8:$M$207,"да",$N$8:$N$207,"&lt;"&amp;Q189,$Q$8:$Q$207,"&gt;"&amp;N189)-1)</f>
      </c>
      <c r="S189" s="15">
        <f>IF(OR(R189="",R189=0),"",MAXIFS($Q$8:$Q$207,$C$8:$C$207,C189,$M$8:$M$207,"да",$N$8:$N$207,"&lt;"&amp;N189,$Q$8:$Q$207,"&gt;"&amp;N189))</f>
      </c>
      <c r="T189" s="15">
        <f>IF(OR(R189="",R189=0),"",MINIFS($N$8:$N$207,$C$8:$C$207,C189,$M$8:$M$207,"да",$N$8:$N$207,"&gt;"&amp;N189,$N$8:$N$207,"&lt;"&amp;Q189))</f>
      </c>
      <c r="U189" s="15">
        <f>IF(OR(B189="",M189="нет"),"",IF(LEFT(L189,2)="ок","","да"))</f>
      </c>
    </row>
    <row r="190" spans="1:21" x14ac:dyDescent="0.25">
      <c r="A190" s="11"/>
      <c r="B190" s="12"/>
      <c r="C190" s="12"/>
      <c r="D190" s="12"/>
      <c r="E190" s="13"/>
      <c r="F190" s="13"/>
      <c r="G190" s="11"/>
      <c r="H190" s="12"/>
      <c r="I190" s="12"/>
      <c r="J190" s="12"/>
      <c r="K190" s="14">
        <f>IF(C190="","",IF(COUNTIF('Столы'!$A5:$A54,C190)=0,"нет в справочнике",IF(COUNTIFS('Столы'!$A5:$A54,C190,'Столы'!$B5:$B54,"&gt;0")=0,"не указано",VLOOKUP(C190,'Столы'!$A5:$B54,2,0))))</f>
      </c>
      <c r="L190" s="14">
        <f>IF(B190="","",IF(M190="нет","не занимает стол — статус «"&amp;I190&amp;"»",IF(OR(A190="",C190="",D190="",E190="",F190=""),"нужно уточнить: дата, стол, гости, начало и окончание",IF(OR(K190="нет в справочнике",K190="не указано"),"нужно уточнить вместимость стола "&amp;C190,IF(O190&lt;=N190,"окончание не позже начала — проверьте время или впишите дату окончания",IF(P190="","нужно уточнить резерв между посадками",IF(AND(D190&lt;=K190,R190=0),"ок: мест хватает, пересечений нет",TRIM(IF(D190&gt;K190,"гостей "&amp;D190&amp;" при "&amp;K190&amp;" местах — нужен другой стол. ","")&amp;IF(R190&gt;0,IF(AND(ISNUMBER(S190),S190&gt;N190),"пересечение "&amp;(MIN(S190,Q190)-N190)&amp;" мин: стол занят другой бронью до "&amp;INT(MOD(S190,1440)/60)&amp;":"&amp;TEXT(MOD(S190,60),"00")&amp;" (с резервом) — свободен не раньше этого времени",IF(AND(ISNUMBER(T190),T190&gt;0),"пересечение "&amp;(Q190-T190)&amp;" мин: следующая бронь с "&amp;INT(MOD(T190,1440)/60)&amp;":"&amp;TEXT(MOD(T190,60),"00")&amp;", а стол освободится (с резервом) в "&amp;INT(MOD(Q190,1440)/60)&amp;":"&amp;TEXT(MOD(Q190,60),"00"),"пересечение с другой бронью этого стола в то же время")),"")))))))))</f>
      </c>
      <c r="M190" s="15">
        <f>IF(B190="","",IF(OR(I190="отменена",I190="не пришли"),"нет","да"))</f>
      </c>
      <c r="N190" s="15">
        <f>IF(OR(A190="",E190=""),"",ROUND((A190+E190)*1440,0))</f>
      </c>
      <c r="O190" s="15">
        <f>IF(OR(A190="",F190=""),"",ROUND((IF(G190="",A190,G190)+F190)*1440,0))</f>
      </c>
      <c r="P190" s="15">
        <f>IF(H190&lt;&gt;"",H190,IF($D$3&lt;&gt;"",$D$3,""))</f>
      </c>
      <c r="Q190" s="15">
        <f>IF(OR(O190="",P190=""),"",O190+P190)</f>
      </c>
      <c r="R190" s="15">
        <f>IF(OR(M190&lt;&gt;"да",C190="",N190="",Q190="",O190&lt;=N190),"",COUNTIFS($C$8:$C$207,C190,$M$8:$M$207,"да",$N$8:$N$207,"&lt;"&amp;Q190,$Q$8:$Q$207,"&gt;"&amp;N190)-1)</f>
      </c>
      <c r="S190" s="15">
        <f>IF(OR(R190="",R190=0),"",MAXIFS($Q$8:$Q$207,$C$8:$C$207,C190,$M$8:$M$207,"да",$N$8:$N$207,"&lt;"&amp;N190,$Q$8:$Q$207,"&gt;"&amp;N190))</f>
      </c>
      <c r="T190" s="15">
        <f>IF(OR(R190="",R190=0),"",MINIFS($N$8:$N$207,$C$8:$C$207,C190,$M$8:$M$207,"да",$N$8:$N$207,"&gt;"&amp;N190,$N$8:$N$207,"&lt;"&amp;Q190))</f>
      </c>
      <c r="U190" s="15">
        <f>IF(OR(B190="",M190="нет"),"",IF(LEFT(L190,2)="ок","","да"))</f>
      </c>
    </row>
    <row r="191" spans="1:21" x14ac:dyDescent="0.25">
      <c r="A191" s="11"/>
      <c r="B191" s="12"/>
      <c r="C191" s="12"/>
      <c r="D191" s="12"/>
      <c r="E191" s="13"/>
      <c r="F191" s="13"/>
      <c r="G191" s="11"/>
      <c r="H191" s="12"/>
      <c r="I191" s="12"/>
      <c r="J191" s="12"/>
      <c r="K191" s="14">
        <f>IF(C191="","",IF(COUNTIF('Столы'!$A5:$A54,C191)=0,"нет в справочнике",IF(COUNTIFS('Столы'!$A5:$A54,C191,'Столы'!$B5:$B54,"&gt;0")=0,"не указано",VLOOKUP(C191,'Столы'!$A5:$B54,2,0))))</f>
      </c>
      <c r="L191" s="14">
        <f>IF(B191="","",IF(M191="нет","не занимает стол — статус «"&amp;I191&amp;"»",IF(OR(A191="",C191="",D191="",E191="",F191=""),"нужно уточнить: дата, стол, гости, начало и окончание",IF(OR(K191="нет в справочнике",K191="не указано"),"нужно уточнить вместимость стола "&amp;C191,IF(O191&lt;=N191,"окончание не позже начала — проверьте время или впишите дату окончания",IF(P191="","нужно уточнить резерв между посадками",IF(AND(D191&lt;=K191,R191=0),"ок: мест хватает, пересечений нет",TRIM(IF(D191&gt;K191,"гостей "&amp;D191&amp;" при "&amp;K191&amp;" местах — нужен другой стол. ","")&amp;IF(R191&gt;0,IF(AND(ISNUMBER(S191),S191&gt;N191),"пересечение "&amp;(MIN(S191,Q191)-N191)&amp;" мин: стол занят другой бронью до "&amp;INT(MOD(S191,1440)/60)&amp;":"&amp;TEXT(MOD(S191,60),"00")&amp;" (с резервом) — свободен не раньше этого времени",IF(AND(ISNUMBER(T191),T191&gt;0),"пересечение "&amp;(Q191-T191)&amp;" мин: следующая бронь с "&amp;INT(MOD(T191,1440)/60)&amp;":"&amp;TEXT(MOD(T191,60),"00")&amp;", а стол освободится (с резервом) в "&amp;INT(MOD(Q191,1440)/60)&amp;":"&amp;TEXT(MOD(Q191,60),"00"),"пересечение с другой бронью этого стола в то же время")),"")))))))))</f>
      </c>
      <c r="M191" s="15">
        <f>IF(B191="","",IF(OR(I191="отменена",I191="не пришли"),"нет","да"))</f>
      </c>
      <c r="N191" s="15">
        <f>IF(OR(A191="",E191=""),"",ROUND((A191+E191)*1440,0))</f>
      </c>
      <c r="O191" s="15">
        <f>IF(OR(A191="",F191=""),"",ROUND((IF(G191="",A191,G191)+F191)*1440,0))</f>
      </c>
      <c r="P191" s="15">
        <f>IF(H191&lt;&gt;"",H191,IF($D$3&lt;&gt;"",$D$3,""))</f>
      </c>
      <c r="Q191" s="15">
        <f>IF(OR(O191="",P191=""),"",O191+P191)</f>
      </c>
      <c r="R191" s="15">
        <f>IF(OR(M191&lt;&gt;"да",C191="",N191="",Q191="",O191&lt;=N191),"",COUNTIFS($C$8:$C$207,C191,$M$8:$M$207,"да",$N$8:$N$207,"&lt;"&amp;Q191,$Q$8:$Q$207,"&gt;"&amp;N191)-1)</f>
      </c>
      <c r="S191" s="15">
        <f>IF(OR(R191="",R191=0),"",MAXIFS($Q$8:$Q$207,$C$8:$C$207,C191,$M$8:$M$207,"да",$N$8:$N$207,"&lt;"&amp;N191,$Q$8:$Q$207,"&gt;"&amp;N191))</f>
      </c>
      <c r="T191" s="15">
        <f>IF(OR(R191="",R191=0),"",MINIFS($N$8:$N$207,$C$8:$C$207,C191,$M$8:$M$207,"да",$N$8:$N$207,"&gt;"&amp;N191,$N$8:$N$207,"&lt;"&amp;Q191))</f>
      </c>
      <c r="U191" s="15">
        <f>IF(OR(B191="",M191="нет"),"",IF(LEFT(L191,2)="ок","","да"))</f>
      </c>
    </row>
    <row r="192" spans="1:21" x14ac:dyDescent="0.25">
      <c r="A192" s="11"/>
      <c r="B192" s="12"/>
      <c r="C192" s="12"/>
      <c r="D192" s="12"/>
      <c r="E192" s="13"/>
      <c r="F192" s="13"/>
      <c r="G192" s="11"/>
      <c r="H192" s="12"/>
      <c r="I192" s="12"/>
      <c r="J192" s="12"/>
      <c r="K192" s="14">
        <f>IF(C192="","",IF(COUNTIF('Столы'!$A5:$A54,C192)=0,"нет в справочнике",IF(COUNTIFS('Столы'!$A5:$A54,C192,'Столы'!$B5:$B54,"&gt;0")=0,"не указано",VLOOKUP(C192,'Столы'!$A5:$B54,2,0))))</f>
      </c>
      <c r="L192" s="14">
        <f>IF(B192="","",IF(M192="нет","не занимает стол — статус «"&amp;I192&amp;"»",IF(OR(A192="",C192="",D192="",E192="",F192=""),"нужно уточнить: дата, стол, гости, начало и окончание",IF(OR(K192="нет в справочнике",K192="не указано"),"нужно уточнить вместимость стола "&amp;C192,IF(O192&lt;=N192,"окончание не позже начала — проверьте время или впишите дату окончания",IF(P192="","нужно уточнить резерв между посадками",IF(AND(D192&lt;=K192,R192=0),"ок: мест хватает, пересечений нет",TRIM(IF(D192&gt;K192,"гостей "&amp;D192&amp;" при "&amp;K192&amp;" местах — нужен другой стол. ","")&amp;IF(R192&gt;0,IF(AND(ISNUMBER(S192),S192&gt;N192),"пересечение "&amp;(MIN(S192,Q192)-N192)&amp;" мин: стол занят другой бронью до "&amp;INT(MOD(S192,1440)/60)&amp;":"&amp;TEXT(MOD(S192,60),"00")&amp;" (с резервом) — свободен не раньше этого времени",IF(AND(ISNUMBER(T192),T192&gt;0),"пересечение "&amp;(Q192-T192)&amp;" мин: следующая бронь с "&amp;INT(MOD(T192,1440)/60)&amp;":"&amp;TEXT(MOD(T192,60),"00")&amp;", а стол освободится (с резервом) в "&amp;INT(MOD(Q192,1440)/60)&amp;":"&amp;TEXT(MOD(Q192,60),"00"),"пересечение с другой бронью этого стола в то же время")),"")))))))))</f>
      </c>
      <c r="M192" s="15">
        <f>IF(B192="","",IF(OR(I192="отменена",I192="не пришли"),"нет","да"))</f>
      </c>
      <c r="N192" s="15">
        <f>IF(OR(A192="",E192=""),"",ROUND((A192+E192)*1440,0))</f>
      </c>
      <c r="O192" s="15">
        <f>IF(OR(A192="",F192=""),"",ROUND((IF(G192="",A192,G192)+F192)*1440,0))</f>
      </c>
      <c r="P192" s="15">
        <f>IF(H192&lt;&gt;"",H192,IF($D$3&lt;&gt;"",$D$3,""))</f>
      </c>
      <c r="Q192" s="15">
        <f>IF(OR(O192="",P192=""),"",O192+P192)</f>
      </c>
      <c r="R192" s="15">
        <f>IF(OR(M192&lt;&gt;"да",C192="",N192="",Q192="",O192&lt;=N192),"",COUNTIFS($C$8:$C$207,C192,$M$8:$M$207,"да",$N$8:$N$207,"&lt;"&amp;Q192,$Q$8:$Q$207,"&gt;"&amp;N192)-1)</f>
      </c>
      <c r="S192" s="15">
        <f>IF(OR(R192="",R192=0),"",MAXIFS($Q$8:$Q$207,$C$8:$C$207,C192,$M$8:$M$207,"да",$N$8:$N$207,"&lt;"&amp;N192,$Q$8:$Q$207,"&gt;"&amp;N192))</f>
      </c>
      <c r="T192" s="15">
        <f>IF(OR(R192="",R192=0),"",MINIFS($N$8:$N$207,$C$8:$C$207,C192,$M$8:$M$207,"да",$N$8:$N$207,"&gt;"&amp;N192,$N$8:$N$207,"&lt;"&amp;Q192))</f>
      </c>
      <c r="U192" s="15">
        <f>IF(OR(B192="",M192="нет"),"",IF(LEFT(L192,2)="ок","","да"))</f>
      </c>
    </row>
    <row r="193" spans="1:21" x14ac:dyDescent="0.25">
      <c r="A193" s="11"/>
      <c r="B193" s="12"/>
      <c r="C193" s="12"/>
      <c r="D193" s="12"/>
      <c r="E193" s="13"/>
      <c r="F193" s="13"/>
      <c r="G193" s="11"/>
      <c r="H193" s="12"/>
      <c r="I193" s="12"/>
      <c r="J193" s="12"/>
      <c r="K193" s="14">
        <f>IF(C193="","",IF(COUNTIF('Столы'!$A5:$A54,C193)=0,"нет в справочнике",IF(COUNTIFS('Столы'!$A5:$A54,C193,'Столы'!$B5:$B54,"&gt;0")=0,"не указано",VLOOKUP(C193,'Столы'!$A5:$B54,2,0))))</f>
      </c>
      <c r="L193" s="14">
        <f>IF(B193="","",IF(M193="нет","не занимает стол — статус «"&amp;I193&amp;"»",IF(OR(A193="",C193="",D193="",E193="",F193=""),"нужно уточнить: дата, стол, гости, начало и окончание",IF(OR(K193="нет в справочнике",K193="не указано"),"нужно уточнить вместимость стола "&amp;C193,IF(O193&lt;=N193,"окончание не позже начала — проверьте время или впишите дату окончания",IF(P193="","нужно уточнить резерв между посадками",IF(AND(D193&lt;=K193,R193=0),"ок: мест хватает, пересечений нет",TRIM(IF(D193&gt;K193,"гостей "&amp;D193&amp;" при "&amp;K193&amp;" местах — нужен другой стол. ","")&amp;IF(R193&gt;0,IF(AND(ISNUMBER(S193),S193&gt;N193),"пересечение "&amp;(MIN(S193,Q193)-N193)&amp;" мин: стол занят другой бронью до "&amp;INT(MOD(S193,1440)/60)&amp;":"&amp;TEXT(MOD(S193,60),"00")&amp;" (с резервом) — свободен не раньше этого времени",IF(AND(ISNUMBER(T193),T193&gt;0),"пересечение "&amp;(Q193-T193)&amp;" мин: следующая бронь с "&amp;INT(MOD(T193,1440)/60)&amp;":"&amp;TEXT(MOD(T193,60),"00")&amp;", а стол освободится (с резервом) в "&amp;INT(MOD(Q193,1440)/60)&amp;":"&amp;TEXT(MOD(Q193,60),"00"),"пересечение с другой бронью этого стола в то же время")),"")))))))))</f>
      </c>
      <c r="M193" s="15">
        <f>IF(B193="","",IF(OR(I193="отменена",I193="не пришли"),"нет","да"))</f>
      </c>
      <c r="N193" s="15">
        <f>IF(OR(A193="",E193=""),"",ROUND((A193+E193)*1440,0))</f>
      </c>
      <c r="O193" s="15">
        <f>IF(OR(A193="",F193=""),"",ROUND((IF(G193="",A193,G193)+F193)*1440,0))</f>
      </c>
      <c r="P193" s="15">
        <f>IF(H193&lt;&gt;"",H193,IF($D$3&lt;&gt;"",$D$3,""))</f>
      </c>
      <c r="Q193" s="15">
        <f>IF(OR(O193="",P193=""),"",O193+P193)</f>
      </c>
      <c r="R193" s="15">
        <f>IF(OR(M193&lt;&gt;"да",C193="",N193="",Q193="",O193&lt;=N193),"",COUNTIFS($C$8:$C$207,C193,$M$8:$M$207,"да",$N$8:$N$207,"&lt;"&amp;Q193,$Q$8:$Q$207,"&gt;"&amp;N193)-1)</f>
      </c>
      <c r="S193" s="15">
        <f>IF(OR(R193="",R193=0),"",MAXIFS($Q$8:$Q$207,$C$8:$C$207,C193,$M$8:$M$207,"да",$N$8:$N$207,"&lt;"&amp;N193,$Q$8:$Q$207,"&gt;"&amp;N193))</f>
      </c>
      <c r="T193" s="15">
        <f>IF(OR(R193="",R193=0),"",MINIFS($N$8:$N$207,$C$8:$C$207,C193,$M$8:$M$207,"да",$N$8:$N$207,"&gt;"&amp;N193,$N$8:$N$207,"&lt;"&amp;Q193))</f>
      </c>
      <c r="U193" s="15">
        <f>IF(OR(B193="",M193="нет"),"",IF(LEFT(L193,2)="ок","","да"))</f>
      </c>
    </row>
    <row r="194" spans="1:21" x14ac:dyDescent="0.25">
      <c r="A194" s="11"/>
      <c r="B194" s="12"/>
      <c r="C194" s="12"/>
      <c r="D194" s="12"/>
      <c r="E194" s="13"/>
      <c r="F194" s="13"/>
      <c r="G194" s="11"/>
      <c r="H194" s="12"/>
      <c r="I194" s="12"/>
      <c r="J194" s="12"/>
      <c r="K194" s="14">
        <f>IF(C194="","",IF(COUNTIF('Столы'!$A5:$A54,C194)=0,"нет в справочнике",IF(COUNTIFS('Столы'!$A5:$A54,C194,'Столы'!$B5:$B54,"&gt;0")=0,"не указано",VLOOKUP(C194,'Столы'!$A5:$B54,2,0))))</f>
      </c>
      <c r="L194" s="14">
        <f>IF(B194="","",IF(M194="нет","не занимает стол — статус «"&amp;I194&amp;"»",IF(OR(A194="",C194="",D194="",E194="",F194=""),"нужно уточнить: дата, стол, гости, начало и окончание",IF(OR(K194="нет в справочнике",K194="не указано"),"нужно уточнить вместимость стола "&amp;C194,IF(O194&lt;=N194,"окончание не позже начала — проверьте время или впишите дату окончания",IF(P194="","нужно уточнить резерв между посадками",IF(AND(D194&lt;=K194,R194=0),"ок: мест хватает, пересечений нет",TRIM(IF(D194&gt;K194,"гостей "&amp;D194&amp;" при "&amp;K194&amp;" местах — нужен другой стол. ","")&amp;IF(R194&gt;0,IF(AND(ISNUMBER(S194),S194&gt;N194),"пересечение "&amp;(MIN(S194,Q194)-N194)&amp;" мин: стол занят другой бронью до "&amp;INT(MOD(S194,1440)/60)&amp;":"&amp;TEXT(MOD(S194,60),"00")&amp;" (с резервом) — свободен не раньше этого времени",IF(AND(ISNUMBER(T194),T194&gt;0),"пересечение "&amp;(Q194-T194)&amp;" мин: следующая бронь с "&amp;INT(MOD(T194,1440)/60)&amp;":"&amp;TEXT(MOD(T194,60),"00")&amp;", а стол освободится (с резервом) в "&amp;INT(MOD(Q194,1440)/60)&amp;":"&amp;TEXT(MOD(Q194,60),"00"),"пересечение с другой бронью этого стола в то же время")),"")))))))))</f>
      </c>
      <c r="M194" s="15">
        <f>IF(B194="","",IF(OR(I194="отменена",I194="не пришли"),"нет","да"))</f>
      </c>
      <c r="N194" s="15">
        <f>IF(OR(A194="",E194=""),"",ROUND((A194+E194)*1440,0))</f>
      </c>
      <c r="O194" s="15">
        <f>IF(OR(A194="",F194=""),"",ROUND((IF(G194="",A194,G194)+F194)*1440,0))</f>
      </c>
      <c r="P194" s="15">
        <f>IF(H194&lt;&gt;"",H194,IF($D$3&lt;&gt;"",$D$3,""))</f>
      </c>
      <c r="Q194" s="15">
        <f>IF(OR(O194="",P194=""),"",O194+P194)</f>
      </c>
      <c r="R194" s="15">
        <f>IF(OR(M194&lt;&gt;"да",C194="",N194="",Q194="",O194&lt;=N194),"",COUNTIFS($C$8:$C$207,C194,$M$8:$M$207,"да",$N$8:$N$207,"&lt;"&amp;Q194,$Q$8:$Q$207,"&gt;"&amp;N194)-1)</f>
      </c>
      <c r="S194" s="15">
        <f>IF(OR(R194="",R194=0),"",MAXIFS($Q$8:$Q$207,$C$8:$C$207,C194,$M$8:$M$207,"да",$N$8:$N$207,"&lt;"&amp;N194,$Q$8:$Q$207,"&gt;"&amp;N194))</f>
      </c>
      <c r="T194" s="15">
        <f>IF(OR(R194="",R194=0),"",MINIFS($N$8:$N$207,$C$8:$C$207,C194,$M$8:$M$207,"да",$N$8:$N$207,"&gt;"&amp;N194,$N$8:$N$207,"&lt;"&amp;Q194))</f>
      </c>
      <c r="U194" s="15">
        <f>IF(OR(B194="",M194="нет"),"",IF(LEFT(L194,2)="ок","","да"))</f>
      </c>
    </row>
    <row r="195" spans="1:21" x14ac:dyDescent="0.25">
      <c r="A195" s="11"/>
      <c r="B195" s="12"/>
      <c r="C195" s="12"/>
      <c r="D195" s="12"/>
      <c r="E195" s="13"/>
      <c r="F195" s="13"/>
      <c r="G195" s="11"/>
      <c r="H195" s="12"/>
      <c r="I195" s="12"/>
      <c r="J195" s="12"/>
      <c r="K195" s="14">
        <f>IF(C195="","",IF(COUNTIF('Столы'!$A5:$A54,C195)=0,"нет в справочнике",IF(COUNTIFS('Столы'!$A5:$A54,C195,'Столы'!$B5:$B54,"&gt;0")=0,"не указано",VLOOKUP(C195,'Столы'!$A5:$B54,2,0))))</f>
      </c>
      <c r="L195" s="14">
        <f>IF(B195="","",IF(M195="нет","не занимает стол — статус «"&amp;I195&amp;"»",IF(OR(A195="",C195="",D195="",E195="",F195=""),"нужно уточнить: дата, стол, гости, начало и окончание",IF(OR(K195="нет в справочнике",K195="не указано"),"нужно уточнить вместимость стола "&amp;C195,IF(O195&lt;=N195,"окончание не позже начала — проверьте время или впишите дату окончания",IF(P195="","нужно уточнить резерв между посадками",IF(AND(D195&lt;=K195,R195=0),"ок: мест хватает, пересечений нет",TRIM(IF(D195&gt;K195,"гостей "&amp;D195&amp;" при "&amp;K195&amp;" местах — нужен другой стол. ","")&amp;IF(R195&gt;0,IF(AND(ISNUMBER(S195),S195&gt;N195),"пересечение "&amp;(MIN(S195,Q195)-N195)&amp;" мин: стол занят другой бронью до "&amp;INT(MOD(S195,1440)/60)&amp;":"&amp;TEXT(MOD(S195,60),"00")&amp;" (с резервом) — свободен не раньше этого времени",IF(AND(ISNUMBER(T195),T195&gt;0),"пересечение "&amp;(Q195-T195)&amp;" мин: следующая бронь с "&amp;INT(MOD(T195,1440)/60)&amp;":"&amp;TEXT(MOD(T195,60),"00")&amp;", а стол освободится (с резервом) в "&amp;INT(MOD(Q195,1440)/60)&amp;":"&amp;TEXT(MOD(Q195,60),"00"),"пересечение с другой бронью этого стола в то же время")),"")))))))))</f>
      </c>
      <c r="M195" s="15">
        <f>IF(B195="","",IF(OR(I195="отменена",I195="не пришли"),"нет","да"))</f>
      </c>
      <c r="N195" s="15">
        <f>IF(OR(A195="",E195=""),"",ROUND((A195+E195)*1440,0))</f>
      </c>
      <c r="O195" s="15">
        <f>IF(OR(A195="",F195=""),"",ROUND((IF(G195="",A195,G195)+F195)*1440,0))</f>
      </c>
      <c r="P195" s="15">
        <f>IF(H195&lt;&gt;"",H195,IF($D$3&lt;&gt;"",$D$3,""))</f>
      </c>
      <c r="Q195" s="15">
        <f>IF(OR(O195="",P195=""),"",O195+P195)</f>
      </c>
      <c r="R195" s="15">
        <f>IF(OR(M195&lt;&gt;"да",C195="",N195="",Q195="",O195&lt;=N195),"",COUNTIFS($C$8:$C$207,C195,$M$8:$M$207,"да",$N$8:$N$207,"&lt;"&amp;Q195,$Q$8:$Q$207,"&gt;"&amp;N195)-1)</f>
      </c>
      <c r="S195" s="15">
        <f>IF(OR(R195="",R195=0),"",MAXIFS($Q$8:$Q$207,$C$8:$C$207,C195,$M$8:$M$207,"да",$N$8:$N$207,"&lt;"&amp;N195,$Q$8:$Q$207,"&gt;"&amp;N195))</f>
      </c>
      <c r="T195" s="15">
        <f>IF(OR(R195="",R195=0),"",MINIFS($N$8:$N$207,$C$8:$C$207,C195,$M$8:$M$207,"да",$N$8:$N$207,"&gt;"&amp;N195,$N$8:$N$207,"&lt;"&amp;Q195))</f>
      </c>
      <c r="U195" s="15">
        <f>IF(OR(B195="",M195="нет"),"",IF(LEFT(L195,2)="ок","","да"))</f>
      </c>
    </row>
    <row r="196" spans="1:21" x14ac:dyDescent="0.25">
      <c r="A196" s="11"/>
      <c r="B196" s="12"/>
      <c r="C196" s="12"/>
      <c r="D196" s="12"/>
      <c r="E196" s="13"/>
      <c r="F196" s="13"/>
      <c r="G196" s="11"/>
      <c r="H196" s="12"/>
      <c r="I196" s="12"/>
      <c r="J196" s="12"/>
      <c r="K196" s="14">
        <f>IF(C196="","",IF(COUNTIF('Столы'!$A5:$A54,C196)=0,"нет в справочнике",IF(COUNTIFS('Столы'!$A5:$A54,C196,'Столы'!$B5:$B54,"&gt;0")=0,"не указано",VLOOKUP(C196,'Столы'!$A5:$B54,2,0))))</f>
      </c>
      <c r="L196" s="14">
        <f>IF(B196="","",IF(M196="нет","не занимает стол — статус «"&amp;I196&amp;"»",IF(OR(A196="",C196="",D196="",E196="",F196=""),"нужно уточнить: дата, стол, гости, начало и окончание",IF(OR(K196="нет в справочнике",K196="не указано"),"нужно уточнить вместимость стола "&amp;C196,IF(O196&lt;=N196,"окончание не позже начала — проверьте время или впишите дату окончания",IF(P196="","нужно уточнить резерв между посадками",IF(AND(D196&lt;=K196,R196=0),"ок: мест хватает, пересечений нет",TRIM(IF(D196&gt;K196,"гостей "&amp;D196&amp;" при "&amp;K196&amp;" местах — нужен другой стол. ","")&amp;IF(R196&gt;0,IF(AND(ISNUMBER(S196),S196&gt;N196),"пересечение "&amp;(MIN(S196,Q196)-N196)&amp;" мин: стол занят другой бронью до "&amp;INT(MOD(S196,1440)/60)&amp;":"&amp;TEXT(MOD(S196,60),"00")&amp;" (с резервом) — свободен не раньше этого времени",IF(AND(ISNUMBER(T196),T196&gt;0),"пересечение "&amp;(Q196-T196)&amp;" мин: следующая бронь с "&amp;INT(MOD(T196,1440)/60)&amp;":"&amp;TEXT(MOD(T196,60),"00")&amp;", а стол освободится (с резервом) в "&amp;INT(MOD(Q196,1440)/60)&amp;":"&amp;TEXT(MOD(Q196,60),"00"),"пересечение с другой бронью этого стола в то же время")),"")))))))))</f>
      </c>
      <c r="M196" s="15">
        <f>IF(B196="","",IF(OR(I196="отменена",I196="не пришли"),"нет","да"))</f>
      </c>
      <c r="N196" s="15">
        <f>IF(OR(A196="",E196=""),"",ROUND((A196+E196)*1440,0))</f>
      </c>
      <c r="O196" s="15">
        <f>IF(OR(A196="",F196=""),"",ROUND((IF(G196="",A196,G196)+F196)*1440,0))</f>
      </c>
      <c r="P196" s="15">
        <f>IF(H196&lt;&gt;"",H196,IF($D$3&lt;&gt;"",$D$3,""))</f>
      </c>
      <c r="Q196" s="15">
        <f>IF(OR(O196="",P196=""),"",O196+P196)</f>
      </c>
      <c r="R196" s="15">
        <f>IF(OR(M196&lt;&gt;"да",C196="",N196="",Q196="",O196&lt;=N196),"",COUNTIFS($C$8:$C$207,C196,$M$8:$M$207,"да",$N$8:$N$207,"&lt;"&amp;Q196,$Q$8:$Q$207,"&gt;"&amp;N196)-1)</f>
      </c>
      <c r="S196" s="15">
        <f>IF(OR(R196="",R196=0),"",MAXIFS($Q$8:$Q$207,$C$8:$C$207,C196,$M$8:$M$207,"да",$N$8:$N$207,"&lt;"&amp;N196,$Q$8:$Q$207,"&gt;"&amp;N196))</f>
      </c>
      <c r="T196" s="15">
        <f>IF(OR(R196="",R196=0),"",MINIFS($N$8:$N$207,$C$8:$C$207,C196,$M$8:$M$207,"да",$N$8:$N$207,"&gt;"&amp;N196,$N$8:$N$207,"&lt;"&amp;Q196))</f>
      </c>
      <c r="U196" s="15">
        <f>IF(OR(B196="",M196="нет"),"",IF(LEFT(L196,2)="ок","","да"))</f>
      </c>
    </row>
    <row r="197" spans="1:21" x14ac:dyDescent="0.25">
      <c r="A197" s="11"/>
      <c r="B197" s="12"/>
      <c r="C197" s="12"/>
      <c r="D197" s="12"/>
      <c r="E197" s="13"/>
      <c r="F197" s="13"/>
      <c r="G197" s="11"/>
      <c r="H197" s="12"/>
      <c r="I197" s="12"/>
      <c r="J197" s="12"/>
      <c r="K197" s="14">
        <f>IF(C197="","",IF(COUNTIF('Столы'!$A5:$A54,C197)=0,"нет в справочнике",IF(COUNTIFS('Столы'!$A5:$A54,C197,'Столы'!$B5:$B54,"&gt;0")=0,"не указано",VLOOKUP(C197,'Столы'!$A5:$B54,2,0))))</f>
      </c>
      <c r="L197" s="14">
        <f>IF(B197="","",IF(M197="нет","не занимает стол — статус «"&amp;I197&amp;"»",IF(OR(A197="",C197="",D197="",E197="",F197=""),"нужно уточнить: дата, стол, гости, начало и окончание",IF(OR(K197="нет в справочнике",K197="не указано"),"нужно уточнить вместимость стола "&amp;C197,IF(O197&lt;=N197,"окончание не позже начала — проверьте время или впишите дату окончания",IF(P197="","нужно уточнить резерв между посадками",IF(AND(D197&lt;=K197,R197=0),"ок: мест хватает, пересечений нет",TRIM(IF(D197&gt;K197,"гостей "&amp;D197&amp;" при "&amp;K197&amp;" местах — нужен другой стол. ","")&amp;IF(R197&gt;0,IF(AND(ISNUMBER(S197),S197&gt;N197),"пересечение "&amp;(MIN(S197,Q197)-N197)&amp;" мин: стол занят другой бронью до "&amp;INT(MOD(S197,1440)/60)&amp;":"&amp;TEXT(MOD(S197,60),"00")&amp;" (с резервом) — свободен не раньше этого времени",IF(AND(ISNUMBER(T197),T197&gt;0),"пересечение "&amp;(Q197-T197)&amp;" мин: следующая бронь с "&amp;INT(MOD(T197,1440)/60)&amp;":"&amp;TEXT(MOD(T197,60),"00")&amp;", а стол освободится (с резервом) в "&amp;INT(MOD(Q197,1440)/60)&amp;":"&amp;TEXT(MOD(Q197,60),"00"),"пересечение с другой бронью этого стола в то же время")),"")))))))))</f>
      </c>
      <c r="M197" s="15">
        <f>IF(B197="","",IF(OR(I197="отменена",I197="не пришли"),"нет","да"))</f>
      </c>
      <c r="N197" s="15">
        <f>IF(OR(A197="",E197=""),"",ROUND((A197+E197)*1440,0))</f>
      </c>
      <c r="O197" s="15">
        <f>IF(OR(A197="",F197=""),"",ROUND((IF(G197="",A197,G197)+F197)*1440,0))</f>
      </c>
      <c r="P197" s="15">
        <f>IF(H197&lt;&gt;"",H197,IF($D$3&lt;&gt;"",$D$3,""))</f>
      </c>
      <c r="Q197" s="15">
        <f>IF(OR(O197="",P197=""),"",O197+P197)</f>
      </c>
      <c r="R197" s="15">
        <f>IF(OR(M197&lt;&gt;"да",C197="",N197="",Q197="",O197&lt;=N197),"",COUNTIFS($C$8:$C$207,C197,$M$8:$M$207,"да",$N$8:$N$207,"&lt;"&amp;Q197,$Q$8:$Q$207,"&gt;"&amp;N197)-1)</f>
      </c>
      <c r="S197" s="15">
        <f>IF(OR(R197="",R197=0),"",MAXIFS($Q$8:$Q$207,$C$8:$C$207,C197,$M$8:$M$207,"да",$N$8:$N$207,"&lt;"&amp;N197,$Q$8:$Q$207,"&gt;"&amp;N197))</f>
      </c>
      <c r="T197" s="15">
        <f>IF(OR(R197="",R197=0),"",MINIFS($N$8:$N$207,$C$8:$C$207,C197,$M$8:$M$207,"да",$N$8:$N$207,"&gt;"&amp;N197,$N$8:$N$207,"&lt;"&amp;Q197))</f>
      </c>
      <c r="U197" s="15">
        <f>IF(OR(B197="",M197="нет"),"",IF(LEFT(L197,2)="ок","","да"))</f>
      </c>
    </row>
    <row r="198" spans="1:21" x14ac:dyDescent="0.25">
      <c r="A198" s="11"/>
      <c r="B198" s="12"/>
      <c r="C198" s="12"/>
      <c r="D198" s="12"/>
      <c r="E198" s="13"/>
      <c r="F198" s="13"/>
      <c r="G198" s="11"/>
      <c r="H198" s="12"/>
      <c r="I198" s="12"/>
      <c r="J198" s="12"/>
      <c r="K198" s="14">
        <f>IF(C198="","",IF(COUNTIF('Столы'!$A5:$A54,C198)=0,"нет в справочнике",IF(COUNTIFS('Столы'!$A5:$A54,C198,'Столы'!$B5:$B54,"&gt;0")=0,"не указано",VLOOKUP(C198,'Столы'!$A5:$B54,2,0))))</f>
      </c>
      <c r="L198" s="14">
        <f>IF(B198="","",IF(M198="нет","не занимает стол — статус «"&amp;I198&amp;"»",IF(OR(A198="",C198="",D198="",E198="",F198=""),"нужно уточнить: дата, стол, гости, начало и окончание",IF(OR(K198="нет в справочнике",K198="не указано"),"нужно уточнить вместимость стола "&amp;C198,IF(O198&lt;=N198,"окончание не позже начала — проверьте время или впишите дату окончания",IF(P198="","нужно уточнить резерв между посадками",IF(AND(D198&lt;=K198,R198=0),"ок: мест хватает, пересечений нет",TRIM(IF(D198&gt;K198,"гостей "&amp;D198&amp;" при "&amp;K198&amp;" местах — нужен другой стол. ","")&amp;IF(R198&gt;0,IF(AND(ISNUMBER(S198),S198&gt;N198),"пересечение "&amp;(MIN(S198,Q198)-N198)&amp;" мин: стол занят другой бронью до "&amp;INT(MOD(S198,1440)/60)&amp;":"&amp;TEXT(MOD(S198,60),"00")&amp;" (с резервом) — свободен не раньше этого времени",IF(AND(ISNUMBER(T198),T198&gt;0),"пересечение "&amp;(Q198-T198)&amp;" мин: следующая бронь с "&amp;INT(MOD(T198,1440)/60)&amp;":"&amp;TEXT(MOD(T198,60),"00")&amp;", а стол освободится (с резервом) в "&amp;INT(MOD(Q198,1440)/60)&amp;":"&amp;TEXT(MOD(Q198,60),"00"),"пересечение с другой бронью этого стола в то же время")),"")))))))))</f>
      </c>
      <c r="M198" s="15">
        <f>IF(B198="","",IF(OR(I198="отменена",I198="не пришли"),"нет","да"))</f>
      </c>
      <c r="N198" s="15">
        <f>IF(OR(A198="",E198=""),"",ROUND((A198+E198)*1440,0))</f>
      </c>
      <c r="O198" s="15">
        <f>IF(OR(A198="",F198=""),"",ROUND((IF(G198="",A198,G198)+F198)*1440,0))</f>
      </c>
      <c r="P198" s="15">
        <f>IF(H198&lt;&gt;"",H198,IF($D$3&lt;&gt;"",$D$3,""))</f>
      </c>
      <c r="Q198" s="15">
        <f>IF(OR(O198="",P198=""),"",O198+P198)</f>
      </c>
      <c r="R198" s="15">
        <f>IF(OR(M198&lt;&gt;"да",C198="",N198="",Q198="",O198&lt;=N198),"",COUNTIFS($C$8:$C$207,C198,$M$8:$M$207,"да",$N$8:$N$207,"&lt;"&amp;Q198,$Q$8:$Q$207,"&gt;"&amp;N198)-1)</f>
      </c>
      <c r="S198" s="15">
        <f>IF(OR(R198="",R198=0),"",MAXIFS($Q$8:$Q$207,$C$8:$C$207,C198,$M$8:$M$207,"да",$N$8:$N$207,"&lt;"&amp;N198,$Q$8:$Q$207,"&gt;"&amp;N198))</f>
      </c>
      <c r="T198" s="15">
        <f>IF(OR(R198="",R198=0),"",MINIFS($N$8:$N$207,$C$8:$C$207,C198,$M$8:$M$207,"да",$N$8:$N$207,"&gt;"&amp;N198,$N$8:$N$207,"&lt;"&amp;Q198))</f>
      </c>
      <c r="U198" s="15">
        <f>IF(OR(B198="",M198="нет"),"",IF(LEFT(L198,2)="ок","","да"))</f>
      </c>
    </row>
    <row r="199" spans="1:21" x14ac:dyDescent="0.25">
      <c r="A199" s="11"/>
      <c r="B199" s="12"/>
      <c r="C199" s="12"/>
      <c r="D199" s="12"/>
      <c r="E199" s="13"/>
      <c r="F199" s="13"/>
      <c r="G199" s="11"/>
      <c r="H199" s="12"/>
      <c r="I199" s="12"/>
      <c r="J199" s="12"/>
      <c r="K199" s="14">
        <f>IF(C199="","",IF(COUNTIF('Столы'!$A5:$A54,C199)=0,"нет в справочнике",IF(COUNTIFS('Столы'!$A5:$A54,C199,'Столы'!$B5:$B54,"&gt;0")=0,"не указано",VLOOKUP(C199,'Столы'!$A5:$B54,2,0))))</f>
      </c>
      <c r="L199" s="14">
        <f>IF(B199="","",IF(M199="нет","не занимает стол — статус «"&amp;I199&amp;"»",IF(OR(A199="",C199="",D199="",E199="",F199=""),"нужно уточнить: дата, стол, гости, начало и окончание",IF(OR(K199="нет в справочнике",K199="не указано"),"нужно уточнить вместимость стола "&amp;C199,IF(O199&lt;=N199,"окончание не позже начала — проверьте время или впишите дату окончания",IF(P199="","нужно уточнить резерв между посадками",IF(AND(D199&lt;=K199,R199=0),"ок: мест хватает, пересечений нет",TRIM(IF(D199&gt;K199,"гостей "&amp;D199&amp;" при "&amp;K199&amp;" местах — нужен другой стол. ","")&amp;IF(R199&gt;0,IF(AND(ISNUMBER(S199),S199&gt;N199),"пересечение "&amp;(MIN(S199,Q199)-N199)&amp;" мин: стол занят другой бронью до "&amp;INT(MOD(S199,1440)/60)&amp;":"&amp;TEXT(MOD(S199,60),"00")&amp;" (с резервом) — свободен не раньше этого времени",IF(AND(ISNUMBER(T199),T199&gt;0),"пересечение "&amp;(Q199-T199)&amp;" мин: следующая бронь с "&amp;INT(MOD(T199,1440)/60)&amp;":"&amp;TEXT(MOD(T199,60),"00")&amp;", а стол освободится (с резервом) в "&amp;INT(MOD(Q199,1440)/60)&amp;":"&amp;TEXT(MOD(Q199,60),"00"),"пересечение с другой бронью этого стола в то же время")),"")))))))))</f>
      </c>
      <c r="M199" s="15">
        <f>IF(B199="","",IF(OR(I199="отменена",I199="не пришли"),"нет","да"))</f>
      </c>
      <c r="N199" s="15">
        <f>IF(OR(A199="",E199=""),"",ROUND((A199+E199)*1440,0))</f>
      </c>
      <c r="O199" s="15">
        <f>IF(OR(A199="",F199=""),"",ROUND((IF(G199="",A199,G199)+F199)*1440,0))</f>
      </c>
      <c r="P199" s="15">
        <f>IF(H199&lt;&gt;"",H199,IF($D$3&lt;&gt;"",$D$3,""))</f>
      </c>
      <c r="Q199" s="15">
        <f>IF(OR(O199="",P199=""),"",O199+P199)</f>
      </c>
      <c r="R199" s="15">
        <f>IF(OR(M199&lt;&gt;"да",C199="",N199="",Q199="",O199&lt;=N199),"",COUNTIFS($C$8:$C$207,C199,$M$8:$M$207,"да",$N$8:$N$207,"&lt;"&amp;Q199,$Q$8:$Q$207,"&gt;"&amp;N199)-1)</f>
      </c>
      <c r="S199" s="15">
        <f>IF(OR(R199="",R199=0),"",MAXIFS($Q$8:$Q$207,$C$8:$C$207,C199,$M$8:$M$207,"да",$N$8:$N$207,"&lt;"&amp;N199,$Q$8:$Q$207,"&gt;"&amp;N199))</f>
      </c>
      <c r="T199" s="15">
        <f>IF(OR(R199="",R199=0),"",MINIFS($N$8:$N$207,$C$8:$C$207,C199,$M$8:$M$207,"да",$N$8:$N$207,"&gt;"&amp;N199,$N$8:$N$207,"&lt;"&amp;Q199))</f>
      </c>
      <c r="U199" s="15">
        <f>IF(OR(B199="",M199="нет"),"",IF(LEFT(L199,2)="ок","","да"))</f>
      </c>
    </row>
    <row r="200" spans="1:21" x14ac:dyDescent="0.25">
      <c r="A200" s="11"/>
      <c r="B200" s="12"/>
      <c r="C200" s="12"/>
      <c r="D200" s="12"/>
      <c r="E200" s="13"/>
      <c r="F200" s="13"/>
      <c r="G200" s="11"/>
      <c r="H200" s="12"/>
      <c r="I200" s="12"/>
      <c r="J200" s="12"/>
      <c r="K200" s="14">
        <f>IF(C200="","",IF(COUNTIF('Столы'!$A5:$A54,C200)=0,"нет в справочнике",IF(COUNTIFS('Столы'!$A5:$A54,C200,'Столы'!$B5:$B54,"&gt;0")=0,"не указано",VLOOKUP(C200,'Столы'!$A5:$B54,2,0))))</f>
      </c>
      <c r="L200" s="14">
        <f>IF(B200="","",IF(M200="нет","не занимает стол — статус «"&amp;I200&amp;"»",IF(OR(A200="",C200="",D200="",E200="",F200=""),"нужно уточнить: дата, стол, гости, начало и окончание",IF(OR(K200="нет в справочнике",K200="не указано"),"нужно уточнить вместимость стола "&amp;C200,IF(O200&lt;=N200,"окончание не позже начала — проверьте время или впишите дату окончания",IF(P200="","нужно уточнить резерв между посадками",IF(AND(D200&lt;=K200,R200=0),"ок: мест хватает, пересечений нет",TRIM(IF(D200&gt;K200,"гостей "&amp;D200&amp;" при "&amp;K200&amp;" местах — нужен другой стол. ","")&amp;IF(R200&gt;0,IF(AND(ISNUMBER(S200),S200&gt;N200),"пересечение "&amp;(MIN(S200,Q200)-N200)&amp;" мин: стол занят другой бронью до "&amp;INT(MOD(S200,1440)/60)&amp;":"&amp;TEXT(MOD(S200,60),"00")&amp;" (с резервом) — свободен не раньше этого времени",IF(AND(ISNUMBER(T200),T200&gt;0),"пересечение "&amp;(Q200-T200)&amp;" мин: следующая бронь с "&amp;INT(MOD(T200,1440)/60)&amp;":"&amp;TEXT(MOD(T200,60),"00")&amp;", а стол освободится (с резервом) в "&amp;INT(MOD(Q200,1440)/60)&amp;":"&amp;TEXT(MOD(Q200,60),"00"),"пересечение с другой бронью этого стола в то же время")),"")))))))))</f>
      </c>
      <c r="M200" s="15">
        <f>IF(B200="","",IF(OR(I200="отменена",I200="не пришли"),"нет","да"))</f>
      </c>
      <c r="N200" s="15">
        <f>IF(OR(A200="",E200=""),"",ROUND((A200+E200)*1440,0))</f>
      </c>
      <c r="O200" s="15">
        <f>IF(OR(A200="",F200=""),"",ROUND((IF(G200="",A200,G200)+F200)*1440,0))</f>
      </c>
      <c r="P200" s="15">
        <f>IF(H200&lt;&gt;"",H200,IF($D$3&lt;&gt;"",$D$3,""))</f>
      </c>
      <c r="Q200" s="15">
        <f>IF(OR(O200="",P200=""),"",O200+P200)</f>
      </c>
      <c r="R200" s="15">
        <f>IF(OR(M200&lt;&gt;"да",C200="",N200="",Q200="",O200&lt;=N200),"",COUNTIFS($C$8:$C$207,C200,$M$8:$M$207,"да",$N$8:$N$207,"&lt;"&amp;Q200,$Q$8:$Q$207,"&gt;"&amp;N200)-1)</f>
      </c>
      <c r="S200" s="15">
        <f>IF(OR(R200="",R200=0),"",MAXIFS($Q$8:$Q$207,$C$8:$C$207,C200,$M$8:$M$207,"да",$N$8:$N$207,"&lt;"&amp;N200,$Q$8:$Q$207,"&gt;"&amp;N200))</f>
      </c>
      <c r="T200" s="15">
        <f>IF(OR(R200="",R200=0),"",MINIFS($N$8:$N$207,$C$8:$C$207,C200,$M$8:$M$207,"да",$N$8:$N$207,"&gt;"&amp;N200,$N$8:$N$207,"&lt;"&amp;Q200))</f>
      </c>
      <c r="U200" s="15">
        <f>IF(OR(B200="",M200="нет"),"",IF(LEFT(L200,2)="ок","","да"))</f>
      </c>
    </row>
    <row r="201" spans="1:21" x14ac:dyDescent="0.25">
      <c r="A201" s="11"/>
      <c r="B201" s="12"/>
      <c r="C201" s="12"/>
      <c r="D201" s="12"/>
      <c r="E201" s="13"/>
      <c r="F201" s="13"/>
      <c r="G201" s="11"/>
      <c r="H201" s="12"/>
      <c r="I201" s="12"/>
      <c r="J201" s="12"/>
      <c r="K201" s="14">
        <f>IF(C201="","",IF(COUNTIF('Столы'!$A5:$A54,C201)=0,"нет в справочнике",IF(COUNTIFS('Столы'!$A5:$A54,C201,'Столы'!$B5:$B54,"&gt;0")=0,"не указано",VLOOKUP(C201,'Столы'!$A5:$B54,2,0))))</f>
      </c>
      <c r="L201" s="14">
        <f>IF(B201="","",IF(M201="нет","не занимает стол — статус «"&amp;I201&amp;"»",IF(OR(A201="",C201="",D201="",E201="",F201=""),"нужно уточнить: дата, стол, гости, начало и окончание",IF(OR(K201="нет в справочнике",K201="не указано"),"нужно уточнить вместимость стола "&amp;C201,IF(O201&lt;=N201,"окончание не позже начала — проверьте время или впишите дату окончания",IF(P201="","нужно уточнить резерв между посадками",IF(AND(D201&lt;=K201,R201=0),"ок: мест хватает, пересечений нет",TRIM(IF(D201&gt;K201,"гостей "&amp;D201&amp;" при "&amp;K201&amp;" местах — нужен другой стол. ","")&amp;IF(R201&gt;0,IF(AND(ISNUMBER(S201),S201&gt;N201),"пересечение "&amp;(MIN(S201,Q201)-N201)&amp;" мин: стол занят другой бронью до "&amp;INT(MOD(S201,1440)/60)&amp;":"&amp;TEXT(MOD(S201,60),"00")&amp;" (с резервом) — свободен не раньше этого времени",IF(AND(ISNUMBER(T201),T201&gt;0),"пересечение "&amp;(Q201-T201)&amp;" мин: следующая бронь с "&amp;INT(MOD(T201,1440)/60)&amp;":"&amp;TEXT(MOD(T201,60),"00")&amp;", а стол освободится (с резервом) в "&amp;INT(MOD(Q201,1440)/60)&amp;":"&amp;TEXT(MOD(Q201,60),"00"),"пересечение с другой бронью этого стола в то же время")),"")))))))))</f>
      </c>
      <c r="M201" s="15">
        <f>IF(B201="","",IF(OR(I201="отменена",I201="не пришли"),"нет","да"))</f>
      </c>
      <c r="N201" s="15">
        <f>IF(OR(A201="",E201=""),"",ROUND((A201+E201)*1440,0))</f>
      </c>
      <c r="O201" s="15">
        <f>IF(OR(A201="",F201=""),"",ROUND((IF(G201="",A201,G201)+F201)*1440,0))</f>
      </c>
      <c r="P201" s="15">
        <f>IF(H201&lt;&gt;"",H201,IF($D$3&lt;&gt;"",$D$3,""))</f>
      </c>
      <c r="Q201" s="15">
        <f>IF(OR(O201="",P201=""),"",O201+P201)</f>
      </c>
      <c r="R201" s="15">
        <f>IF(OR(M201&lt;&gt;"да",C201="",N201="",Q201="",O201&lt;=N201),"",COUNTIFS($C$8:$C$207,C201,$M$8:$M$207,"да",$N$8:$N$207,"&lt;"&amp;Q201,$Q$8:$Q$207,"&gt;"&amp;N201)-1)</f>
      </c>
      <c r="S201" s="15">
        <f>IF(OR(R201="",R201=0),"",MAXIFS($Q$8:$Q$207,$C$8:$C$207,C201,$M$8:$M$207,"да",$N$8:$N$207,"&lt;"&amp;N201,$Q$8:$Q$207,"&gt;"&amp;N201))</f>
      </c>
      <c r="T201" s="15">
        <f>IF(OR(R201="",R201=0),"",MINIFS($N$8:$N$207,$C$8:$C$207,C201,$M$8:$M$207,"да",$N$8:$N$207,"&gt;"&amp;N201,$N$8:$N$207,"&lt;"&amp;Q201))</f>
      </c>
      <c r="U201" s="15">
        <f>IF(OR(B201="",M201="нет"),"",IF(LEFT(L201,2)="ок","","да"))</f>
      </c>
    </row>
    <row r="202" spans="1:21" x14ac:dyDescent="0.25">
      <c r="A202" s="11"/>
      <c r="B202" s="12"/>
      <c r="C202" s="12"/>
      <c r="D202" s="12"/>
      <c r="E202" s="13"/>
      <c r="F202" s="13"/>
      <c r="G202" s="11"/>
      <c r="H202" s="12"/>
      <c r="I202" s="12"/>
      <c r="J202" s="12"/>
      <c r="K202" s="14">
        <f>IF(C202="","",IF(COUNTIF('Столы'!$A5:$A54,C202)=0,"нет в справочнике",IF(COUNTIFS('Столы'!$A5:$A54,C202,'Столы'!$B5:$B54,"&gt;0")=0,"не указано",VLOOKUP(C202,'Столы'!$A5:$B54,2,0))))</f>
      </c>
      <c r="L202" s="14">
        <f>IF(B202="","",IF(M202="нет","не занимает стол — статус «"&amp;I202&amp;"»",IF(OR(A202="",C202="",D202="",E202="",F202=""),"нужно уточнить: дата, стол, гости, начало и окончание",IF(OR(K202="нет в справочнике",K202="не указано"),"нужно уточнить вместимость стола "&amp;C202,IF(O202&lt;=N202,"окончание не позже начала — проверьте время или впишите дату окончания",IF(P202="","нужно уточнить резерв между посадками",IF(AND(D202&lt;=K202,R202=0),"ок: мест хватает, пересечений нет",TRIM(IF(D202&gt;K202,"гостей "&amp;D202&amp;" при "&amp;K202&amp;" местах — нужен другой стол. ","")&amp;IF(R202&gt;0,IF(AND(ISNUMBER(S202),S202&gt;N202),"пересечение "&amp;(MIN(S202,Q202)-N202)&amp;" мин: стол занят другой бронью до "&amp;INT(MOD(S202,1440)/60)&amp;":"&amp;TEXT(MOD(S202,60),"00")&amp;" (с резервом) — свободен не раньше этого времени",IF(AND(ISNUMBER(T202),T202&gt;0),"пересечение "&amp;(Q202-T202)&amp;" мин: следующая бронь с "&amp;INT(MOD(T202,1440)/60)&amp;":"&amp;TEXT(MOD(T202,60),"00")&amp;", а стол освободится (с резервом) в "&amp;INT(MOD(Q202,1440)/60)&amp;":"&amp;TEXT(MOD(Q202,60),"00"),"пересечение с другой бронью этого стола в то же время")),"")))))))))</f>
      </c>
      <c r="M202" s="15">
        <f>IF(B202="","",IF(OR(I202="отменена",I202="не пришли"),"нет","да"))</f>
      </c>
      <c r="N202" s="15">
        <f>IF(OR(A202="",E202=""),"",ROUND((A202+E202)*1440,0))</f>
      </c>
      <c r="O202" s="15">
        <f>IF(OR(A202="",F202=""),"",ROUND((IF(G202="",A202,G202)+F202)*1440,0))</f>
      </c>
      <c r="P202" s="15">
        <f>IF(H202&lt;&gt;"",H202,IF($D$3&lt;&gt;"",$D$3,""))</f>
      </c>
      <c r="Q202" s="15">
        <f>IF(OR(O202="",P202=""),"",O202+P202)</f>
      </c>
      <c r="R202" s="15">
        <f>IF(OR(M202&lt;&gt;"да",C202="",N202="",Q202="",O202&lt;=N202),"",COUNTIFS($C$8:$C$207,C202,$M$8:$M$207,"да",$N$8:$N$207,"&lt;"&amp;Q202,$Q$8:$Q$207,"&gt;"&amp;N202)-1)</f>
      </c>
      <c r="S202" s="15">
        <f>IF(OR(R202="",R202=0),"",MAXIFS($Q$8:$Q$207,$C$8:$C$207,C202,$M$8:$M$207,"да",$N$8:$N$207,"&lt;"&amp;N202,$Q$8:$Q$207,"&gt;"&amp;N202))</f>
      </c>
      <c r="T202" s="15">
        <f>IF(OR(R202="",R202=0),"",MINIFS($N$8:$N$207,$C$8:$C$207,C202,$M$8:$M$207,"да",$N$8:$N$207,"&gt;"&amp;N202,$N$8:$N$207,"&lt;"&amp;Q202))</f>
      </c>
      <c r="U202" s="15">
        <f>IF(OR(B202="",M202="нет"),"",IF(LEFT(L202,2)="ок","","да"))</f>
      </c>
    </row>
    <row r="203" spans="1:21" x14ac:dyDescent="0.25">
      <c r="A203" s="11"/>
      <c r="B203" s="12"/>
      <c r="C203" s="12"/>
      <c r="D203" s="12"/>
      <c r="E203" s="13"/>
      <c r="F203" s="13"/>
      <c r="G203" s="11"/>
      <c r="H203" s="12"/>
      <c r="I203" s="12"/>
      <c r="J203" s="12"/>
      <c r="K203" s="14">
        <f>IF(C203="","",IF(COUNTIF('Столы'!$A5:$A54,C203)=0,"нет в справочнике",IF(COUNTIFS('Столы'!$A5:$A54,C203,'Столы'!$B5:$B54,"&gt;0")=0,"не указано",VLOOKUP(C203,'Столы'!$A5:$B54,2,0))))</f>
      </c>
      <c r="L203" s="14">
        <f>IF(B203="","",IF(M203="нет","не занимает стол — статус «"&amp;I203&amp;"»",IF(OR(A203="",C203="",D203="",E203="",F203=""),"нужно уточнить: дата, стол, гости, начало и окончание",IF(OR(K203="нет в справочнике",K203="не указано"),"нужно уточнить вместимость стола "&amp;C203,IF(O203&lt;=N203,"окончание не позже начала — проверьте время или впишите дату окончания",IF(P203="","нужно уточнить резерв между посадками",IF(AND(D203&lt;=K203,R203=0),"ок: мест хватает, пересечений нет",TRIM(IF(D203&gt;K203,"гостей "&amp;D203&amp;" при "&amp;K203&amp;" местах — нужен другой стол. ","")&amp;IF(R203&gt;0,IF(AND(ISNUMBER(S203),S203&gt;N203),"пересечение "&amp;(MIN(S203,Q203)-N203)&amp;" мин: стол занят другой бронью до "&amp;INT(MOD(S203,1440)/60)&amp;":"&amp;TEXT(MOD(S203,60),"00")&amp;" (с резервом) — свободен не раньше этого времени",IF(AND(ISNUMBER(T203),T203&gt;0),"пересечение "&amp;(Q203-T203)&amp;" мин: следующая бронь с "&amp;INT(MOD(T203,1440)/60)&amp;":"&amp;TEXT(MOD(T203,60),"00")&amp;", а стол освободится (с резервом) в "&amp;INT(MOD(Q203,1440)/60)&amp;":"&amp;TEXT(MOD(Q203,60),"00"),"пересечение с другой бронью этого стола в то же время")),"")))))))))</f>
      </c>
      <c r="M203" s="15">
        <f>IF(B203="","",IF(OR(I203="отменена",I203="не пришли"),"нет","да"))</f>
      </c>
      <c r="N203" s="15">
        <f>IF(OR(A203="",E203=""),"",ROUND((A203+E203)*1440,0))</f>
      </c>
      <c r="O203" s="15">
        <f>IF(OR(A203="",F203=""),"",ROUND((IF(G203="",A203,G203)+F203)*1440,0))</f>
      </c>
      <c r="P203" s="15">
        <f>IF(H203&lt;&gt;"",H203,IF($D$3&lt;&gt;"",$D$3,""))</f>
      </c>
      <c r="Q203" s="15">
        <f>IF(OR(O203="",P203=""),"",O203+P203)</f>
      </c>
      <c r="R203" s="15">
        <f>IF(OR(M203&lt;&gt;"да",C203="",N203="",Q203="",O203&lt;=N203),"",COUNTIFS($C$8:$C$207,C203,$M$8:$M$207,"да",$N$8:$N$207,"&lt;"&amp;Q203,$Q$8:$Q$207,"&gt;"&amp;N203)-1)</f>
      </c>
      <c r="S203" s="15">
        <f>IF(OR(R203="",R203=0),"",MAXIFS($Q$8:$Q$207,$C$8:$C$207,C203,$M$8:$M$207,"да",$N$8:$N$207,"&lt;"&amp;N203,$Q$8:$Q$207,"&gt;"&amp;N203))</f>
      </c>
      <c r="T203" s="15">
        <f>IF(OR(R203="",R203=0),"",MINIFS($N$8:$N$207,$C$8:$C$207,C203,$M$8:$M$207,"да",$N$8:$N$207,"&gt;"&amp;N203,$N$8:$N$207,"&lt;"&amp;Q203))</f>
      </c>
      <c r="U203" s="15">
        <f>IF(OR(B203="",M203="нет"),"",IF(LEFT(L203,2)="ок","","да"))</f>
      </c>
    </row>
    <row r="204" spans="1:21" x14ac:dyDescent="0.25">
      <c r="A204" s="11"/>
      <c r="B204" s="12"/>
      <c r="C204" s="12"/>
      <c r="D204" s="12"/>
      <c r="E204" s="13"/>
      <c r="F204" s="13"/>
      <c r="G204" s="11"/>
      <c r="H204" s="12"/>
      <c r="I204" s="12"/>
      <c r="J204" s="12"/>
      <c r="K204" s="14">
        <f>IF(C204="","",IF(COUNTIF('Столы'!$A5:$A54,C204)=0,"нет в справочнике",IF(COUNTIFS('Столы'!$A5:$A54,C204,'Столы'!$B5:$B54,"&gt;0")=0,"не указано",VLOOKUP(C204,'Столы'!$A5:$B54,2,0))))</f>
      </c>
      <c r="L204" s="14">
        <f>IF(B204="","",IF(M204="нет","не занимает стол — статус «"&amp;I204&amp;"»",IF(OR(A204="",C204="",D204="",E204="",F204=""),"нужно уточнить: дата, стол, гости, начало и окончание",IF(OR(K204="нет в справочнике",K204="не указано"),"нужно уточнить вместимость стола "&amp;C204,IF(O204&lt;=N204,"окончание не позже начала — проверьте время или впишите дату окончания",IF(P204="","нужно уточнить резерв между посадками",IF(AND(D204&lt;=K204,R204=0),"ок: мест хватает, пересечений нет",TRIM(IF(D204&gt;K204,"гостей "&amp;D204&amp;" при "&amp;K204&amp;" местах — нужен другой стол. ","")&amp;IF(R204&gt;0,IF(AND(ISNUMBER(S204),S204&gt;N204),"пересечение "&amp;(MIN(S204,Q204)-N204)&amp;" мин: стол занят другой бронью до "&amp;INT(MOD(S204,1440)/60)&amp;":"&amp;TEXT(MOD(S204,60),"00")&amp;" (с резервом) — свободен не раньше этого времени",IF(AND(ISNUMBER(T204),T204&gt;0),"пересечение "&amp;(Q204-T204)&amp;" мин: следующая бронь с "&amp;INT(MOD(T204,1440)/60)&amp;":"&amp;TEXT(MOD(T204,60),"00")&amp;", а стол освободится (с резервом) в "&amp;INT(MOD(Q204,1440)/60)&amp;":"&amp;TEXT(MOD(Q204,60),"00"),"пересечение с другой бронью этого стола в то же время")),"")))))))))</f>
      </c>
      <c r="M204" s="15">
        <f>IF(B204="","",IF(OR(I204="отменена",I204="не пришли"),"нет","да"))</f>
      </c>
      <c r="N204" s="15">
        <f>IF(OR(A204="",E204=""),"",ROUND((A204+E204)*1440,0))</f>
      </c>
      <c r="O204" s="15">
        <f>IF(OR(A204="",F204=""),"",ROUND((IF(G204="",A204,G204)+F204)*1440,0))</f>
      </c>
      <c r="P204" s="15">
        <f>IF(H204&lt;&gt;"",H204,IF($D$3&lt;&gt;"",$D$3,""))</f>
      </c>
      <c r="Q204" s="15">
        <f>IF(OR(O204="",P204=""),"",O204+P204)</f>
      </c>
      <c r="R204" s="15">
        <f>IF(OR(M204&lt;&gt;"да",C204="",N204="",Q204="",O204&lt;=N204),"",COUNTIFS($C$8:$C$207,C204,$M$8:$M$207,"да",$N$8:$N$207,"&lt;"&amp;Q204,$Q$8:$Q$207,"&gt;"&amp;N204)-1)</f>
      </c>
      <c r="S204" s="15">
        <f>IF(OR(R204="",R204=0),"",MAXIFS($Q$8:$Q$207,$C$8:$C$207,C204,$M$8:$M$207,"да",$N$8:$N$207,"&lt;"&amp;N204,$Q$8:$Q$207,"&gt;"&amp;N204))</f>
      </c>
      <c r="T204" s="15">
        <f>IF(OR(R204="",R204=0),"",MINIFS($N$8:$N$207,$C$8:$C$207,C204,$M$8:$M$207,"да",$N$8:$N$207,"&gt;"&amp;N204,$N$8:$N$207,"&lt;"&amp;Q204))</f>
      </c>
      <c r="U204" s="15">
        <f>IF(OR(B204="",M204="нет"),"",IF(LEFT(L204,2)="ок","","да"))</f>
      </c>
    </row>
    <row r="205" spans="1:21" x14ac:dyDescent="0.25">
      <c r="A205" s="11"/>
      <c r="B205" s="12"/>
      <c r="C205" s="12"/>
      <c r="D205" s="12"/>
      <c r="E205" s="13"/>
      <c r="F205" s="13"/>
      <c r="G205" s="11"/>
      <c r="H205" s="12"/>
      <c r="I205" s="12"/>
      <c r="J205" s="12"/>
      <c r="K205" s="14">
        <f>IF(C205="","",IF(COUNTIF('Столы'!$A5:$A54,C205)=0,"нет в справочнике",IF(COUNTIFS('Столы'!$A5:$A54,C205,'Столы'!$B5:$B54,"&gt;0")=0,"не указано",VLOOKUP(C205,'Столы'!$A5:$B54,2,0))))</f>
      </c>
      <c r="L205" s="14">
        <f>IF(B205="","",IF(M205="нет","не занимает стол — статус «"&amp;I205&amp;"»",IF(OR(A205="",C205="",D205="",E205="",F205=""),"нужно уточнить: дата, стол, гости, начало и окончание",IF(OR(K205="нет в справочнике",K205="не указано"),"нужно уточнить вместимость стола "&amp;C205,IF(O205&lt;=N205,"окончание не позже начала — проверьте время или впишите дату окончания",IF(P205="","нужно уточнить резерв между посадками",IF(AND(D205&lt;=K205,R205=0),"ок: мест хватает, пересечений нет",TRIM(IF(D205&gt;K205,"гостей "&amp;D205&amp;" при "&amp;K205&amp;" местах — нужен другой стол. ","")&amp;IF(R205&gt;0,IF(AND(ISNUMBER(S205),S205&gt;N205),"пересечение "&amp;(MIN(S205,Q205)-N205)&amp;" мин: стол занят другой бронью до "&amp;INT(MOD(S205,1440)/60)&amp;":"&amp;TEXT(MOD(S205,60),"00")&amp;" (с резервом) — свободен не раньше этого времени",IF(AND(ISNUMBER(T205),T205&gt;0),"пересечение "&amp;(Q205-T205)&amp;" мин: следующая бронь с "&amp;INT(MOD(T205,1440)/60)&amp;":"&amp;TEXT(MOD(T205,60),"00")&amp;", а стол освободится (с резервом) в "&amp;INT(MOD(Q205,1440)/60)&amp;":"&amp;TEXT(MOD(Q205,60),"00"),"пересечение с другой бронью этого стола в то же время")),"")))))))))</f>
      </c>
      <c r="M205" s="15">
        <f>IF(B205="","",IF(OR(I205="отменена",I205="не пришли"),"нет","да"))</f>
      </c>
      <c r="N205" s="15">
        <f>IF(OR(A205="",E205=""),"",ROUND((A205+E205)*1440,0))</f>
      </c>
      <c r="O205" s="15">
        <f>IF(OR(A205="",F205=""),"",ROUND((IF(G205="",A205,G205)+F205)*1440,0))</f>
      </c>
      <c r="P205" s="15">
        <f>IF(H205&lt;&gt;"",H205,IF($D$3&lt;&gt;"",$D$3,""))</f>
      </c>
      <c r="Q205" s="15">
        <f>IF(OR(O205="",P205=""),"",O205+P205)</f>
      </c>
      <c r="R205" s="15">
        <f>IF(OR(M205&lt;&gt;"да",C205="",N205="",Q205="",O205&lt;=N205),"",COUNTIFS($C$8:$C$207,C205,$M$8:$M$207,"да",$N$8:$N$207,"&lt;"&amp;Q205,$Q$8:$Q$207,"&gt;"&amp;N205)-1)</f>
      </c>
      <c r="S205" s="15">
        <f>IF(OR(R205="",R205=0),"",MAXIFS($Q$8:$Q$207,$C$8:$C$207,C205,$M$8:$M$207,"да",$N$8:$N$207,"&lt;"&amp;N205,$Q$8:$Q$207,"&gt;"&amp;N205))</f>
      </c>
      <c r="T205" s="15">
        <f>IF(OR(R205="",R205=0),"",MINIFS($N$8:$N$207,$C$8:$C$207,C205,$M$8:$M$207,"да",$N$8:$N$207,"&gt;"&amp;N205,$N$8:$N$207,"&lt;"&amp;Q205))</f>
      </c>
      <c r="U205" s="15">
        <f>IF(OR(B205="",M205="нет"),"",IF(LEFT(L205,2)="ок","","да"))</f>
      </c>
    </row>
    <row r="206" spans="1:21" x14ac:dyDescent="0.25">
      <c r="A206" s="11"/>
      <c r="B206" s="12"/>
      <c r="C206" s="12"/>
      <c r="D206" s="12"/>
      <c r="E206" s="13"/>
      <c r="F206" s="13"/>
      <c r="G206" s="11"/>
      <c r="H206" s="12"/>
      <c r="I206" s="12"/>
      <c r="J206" s="12"/>
      <c r="K206" s="14">
        <f>IF(C206="","",IF(COUNTIF('Столы'!$A5:$A54,C206)=0,"нет в справочнике",IF(COUNTIFS('Столы'!$A5:$A54,C206,'Столы'!$B5:$B54,"&gt;0")=0,"не указано",VLOOKUP(C206,'Столы'!$A5:$B54,2,0))))</f>
      </c>
      <c r="L206" s="14">
        <f>IF(B206="","",IF(M206="нет","не занимает стол — статус «"&amp;I206&amp;"»",IF(OR(A206="",C206="",D206="",E206="",F206=""),"нужно уточнить: дата, стол, гости, начало и окончание",IF(OR(K206="нет в справочнике",K206="не указано"),"нужно уточнить вместимость стола "&amp;C206,IF(O206&lt;=N206,"окончание не позже начала — проверьте время или впишите дату окончания",IF(P206="","нужно уточнить резерв между посадками",IF(AND(D206&lt;=K206,R206=0),"ок: мест хватает, пересечений нет",TRIM(IF(D206&gt;K206,"гостей "&amp;D206&amp;" при "&amp;K206&amp;" местах — нужен другой стол. ","")&amp;IF(R206&gt;0,IF(AND(ISNUMBER(S206),S206&gt;N206),"пересечение "&amp;(MIN(S206,Q206)-N206)&amp;" мин: стол занят другой бронью до "&amp;INT(MOD(S206,1440)/60)&amp;":"&amp;TEXT(MOD(S206,60),"00")&amp;" (с резервом) — свободен не раньше этого времени",IF(AND(ISNUMBER(T206),T206&gt;0),"пересечение "&amp;(Q206-T206)&amp;" мин: следующая бронь с "&amp;INT(MOD(T206,1440)/60)&amp;":"&amp;TEXT(MOD(T206,60),"00")&amp;", а стол освободится (с резервом) в "&amp;INT(MOD(Q206,1440)/60)&amp;":"&amp;TEXT(MOD(Q206,60),"00"),"пересечение с другой бронью этого стола в то же время")),"")))))))))</f>
      </c>
      <c r="M206" s="15">
        <f>IF(B206="","",IF(OR(I206="отменена",I206="не пришли"),"нет","да"))</f>
      </c>
      <c r="N206" s="15">
        <f>IF(OR(A206="",E206=""),"",ROUND((A206+E206)*1440,0))</f>
      </c>
      <c r="O206" s="15">
        <f>IF(OR(A206="",F206=""),"",ROUND((IF(G206="",A206,G206)+F206)*1440,0))</f>
      </c>
      <c r="P206" s="15">
        <f>IF(H206&lt;&gt;"",H206,IF($D$3&lt;&gt;"",$D$3,""))</f>
      </c>
      <c r="Q206" s="15">
        <f>IF(OR(O206="",P206=""),"",O206+P206)</f>
      </c>
      <c r="R206" s="15">
        <f>IF(OR(M206&lt;&gt;"да",C206="",N206="",Q206="",O206&lt;=N206),"",COUNTIFS($C$8:$C$207,C206,$M$8:$M$207,"да",$N$8:$N$207,"&lt;"&amp;Q206,$Q$8:$Q$207,"&gt;"&amp;N206)-1)</f>
      </c>
      <c r="S206" s="15">
        <f>IF(OR(R206="",R206=0),"",MAXIFS($Q$8:$Q$207,$C$8:$C$207,C206,$M$8:$M$207,"да",$N$8:$N$207,"&lt;"&amp;N206,$Q$8:$Q$207,"&gt;"&amp;N206))</f>
      </c>
      <c r="T206" s="15">
        <f>IF(OR(R206="",R206=0),"",MINIFS($N$8:$N$207,$C$8:$C$207,C206,$M$8:$M$207,"да",$N$8:$N$207,"&gt;"&amp;N206,$N$8:$N$207,"&lt;"&amp;Q206))</f>
      </c>
      <c r="U206" s="15">
        <f>IF(OR(B206="",M206="нет"),"",IF(LEFT(L206,2)="ок","","да"))</f>
      </c>
    </row>
    <row r="207" spans="1:21" x14ac:dyDescent="0.25">
      <c r="A207" s="11"/>
      <c r="B207" s="12"/>
      <c r="C207" s="12"/>
      <c r="D207" s="12"/>
      <c r="E207" s="13"/>
      <c r="F207" s="13"/>
      <c r="G207" s="11"/>
      <c r="H207" s="12"/>
      <c r="I207" s="12"/>
      <c r="J207" s="12"/>
      <c r="K207" s="14">
        <f>IF(C207="","",IF(COUNTIF('Столы'!$A5:$A54,C207)=0,"нет в справочнике",IF(COUNTIFS('Столы'!$A5:$A54,C207,'Столы'!$B5:$B54,"&gt;0")=0,"не указано",VLOOKUP(C207,'Столы'!$A5:$B54,2,0))))</f>
      </c>
      <c r="L207" s="14">
        <f>IF(B207="","",IF(M207="нет","не занимает стол — статус «"&amp;I207&amp;"»",IF(OR(A207="",C207="",D207="",E207="",F207=""),"нужно уточнить: дата, стол, гости, начало и окончание",IF(OR(K207="нет в справочнике",K207="не указано"),"нужно уточнить вместимость стола "&amp;C207,IF(O207&lt;=N207,"окончание не позже начала — проверьте время или впишите дату окончания",IF(P207="","нужно уточнить резерв между посадками",IF(AND(D207&lt;=K207,R207=0),"ок: мест хватает, пересечений нет",TRIM(IF(D207&gt;K207,"гостей "&amp;D207&amp;" при "&amp;K207&amp;" местах — нужен другой стол. ","")&amp;IF(R207&gt;0,IF(AND(ISNUMBER(S207),S207&gt;N207),"пересечение "&amp;(MIN(S207,Q207)-N207)&amp;" мин: стол занят другой бронью до "&amp;INT(MOD(S207,1440)/60)&amp;":"&amp;TEXT(MOD(S207,60),"00")&amp;" (с резервом) — свободен не раньше этого времени",IF(AND(ISNUMBER(T207),T207&gt;0),"пересечение "&amp;(Q207-T207)&amp;" мин: следующая бронь с "&amp;INT(MOD(T207,1440)/60)&amp;":"&amp;TEXT(MOD(T207,60),"00")&amp;", а стол освободится (с резервом) в "&amp;INT(MOD(Q207,1440)/60)&amp;":"&amp;TEXT(MOD(Q207,60),"00"),"пересечение с другой бронью этого стола в то же время")),"")))))))))</f>
      </c>
      <c r="M207" s="15">
        <f>IF(B207="","",IF(OR(I207="отменена",I207="не пришли"),"нет","да"))</f>
      </c>
      <c r="N207" s="15">
        <f>IF(OR(A207="",E207=""),"",ROUND((A207+E207)*1440,0))</f>
      </c>
      <c r="O207" s="15">
        <f>IF(OR(A207="",F207=""),"",ROUND((IF(G207="",A207,G207)+F207)*1440,0))</f>
      </c>
      <c r="P207" s="15">
        <f>IF(H207&lt;&gt;"",H207,IF($D$3&lt;&gt;"",$D$3,""))</f>
      </c>
      <c r="Q207" s="15">
        <f>IF(OR(O207="",P207=""),"",O207+P207)</f>
      </c>
      <c r="R207" s="15">
        <f>IF(OR(M207&lt;&gt;"да",C207="",N207="",Q207="",O207&lt;=N207),"",COUNTIFS($C$8:$C$207,C207,$M$8:$M$207,"да",$N$8:$N$207,"&lt;"&amp;Q207,$Q$8:$Q$207,"&gt;"&amp;N207)-1)</f>
      </c>
      <c r="S207" s="15">
        <f>IF(OR(R207="",R207=0),"",MAXIFS($Q$8:$Q$207,$C$8:$C$207,C207,$M$8:$M$207,"да",$N$8:$N$207,"&lt;"&amp;N207,$Q$8:$Q$207,"&gt;"&amp;N207))</f>
      </c>
      <c r="T207" s="15">
        <f>IF(OR(R207="",R207=0),"",MINIFS($N$8:$N$207,$C$8:$C$207,C207,$M$8:$M$207,"да",$N$8:$N$207,"&gt;"&amp;N207,$N$8:$N$207,"&lt;"&amp;Q207))</f>
      </c>
      <c r="U207" s="15">
        <f>IF(OR(B207="",M207="нет"),"",IF(LEFT(L207,2)="ок","","да"))</f>
      </c>
    </row>
  </sheetData>
  <autoFilter ref="A7:L207"/>
  <mergeCells count="5">
    <mergeCell ref="A3:C3"/>
    <mergeCell ref="E3:J3"/>
    <mergeCell ref="A4:C4"/>
    <mergeCell ref="E4:J5"/>
    <mergeCell ref="A5:C5"/>
  </mergeCells>
  <conditionalFormatting sqref="A8:L207">
    <cfRule type="expression" dxfId="0" priority="1">
      <formula>$U8="да"</formula>
    </cfRule>
    <cfRule type="expression" dxfId="1" priority="2">
      <formula>$M8="нет"</formula>
    </cfRule>
  </conditionalFormatting>
  <dataValidations count="2">
    <dataValidation type="list" allowBlank="1" sqref="I10:I207">
      <formula1>"ожидается,подтверждена,гости за столом,отменена,не пришли"</formula1>
    </dataValidation>
    <dataValidation type="list" allowBlank="1" sqref="I8:I207">
      <formula1>"ожидается,подтверждена,гости за столом,отменена,не пришли"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0" customWidth="1"/>
    <col min="3" max="3" width="40" customWidth="1"/>
  </cols>
  <sheetData>
    <row r="1" spans="1:1" x14ac:dyDescent="0.25">
      <c r="A1" s="1" t="s">
        <v>41</v>
      </c>
    </row>
    <row r="2" spans="1:1" x14ac:dyDescent="0.25">
      <c r="A2" s="3" t="s">
        <v>42</v>
      </c>
    </row>
    <row r="4" spans="1:3" x14ac:dyDescent="0.25">
      <c r="A4" s="4" t="s">
        <v>11</v>
      </c>
      <c r="B4" s="4" t="s">
        <v>12</v>
      </c>
      <c r="C4" s="4" t="s">
        <v>13</v>
      </c>
    </row>
    <row r="5" spans="1:3" x14ac:dyDescent="0.25">
      <c r="A5" s="5" t="s">
        <v>43</v>
      </c>
      <c r="B5" s="5">
        <v>4</v>
      </c>
      <c r="C5" s="6" t="s">
        <v>44</v>
      </c>
    </row>
    <row r="6" spans="1:3" x14ac:dyDescent="0.25">
      <c r="A6" s="5" t="s">
        <v>45</v>
      </c>
      <c r="B6" s="5">
        <v>2</v>
      </c>
      <c r="C6" s="6" t="s">
        <v>46</v>
      </c>
    </row>
    <row r="7" spans="1:3" x14ac:dyDescent="0.25">
      <c r="A7" s="5" t="s">
        <v>47</v>
      </c>
      <c r="B7" s="5">
        <v>6</v>
      </c>
      <c r="C7" s="6" t="s">
        <v>44</v>
      </c>
    </row>
    <row r="8" spans="1:3" x14ac:dyDescent="0.25">
      <c r="A8" s="5" t="s">
        <v>48</v>
      </c>
      <c r="B8" s="5"/>
      <c r="C8" s="6" t="s">
        <v>49</v>
      </c>
    </row>
    <row r="9" spans="1:3" x14ac:dyDescent="0.25">
      <c r="A9" s="5"/>
      <c r="B9" s="5"/>
      <c r="C9" s="6"/>
    </row>
    <row r="10" spans="1:3" x14ac:dyDescent="0.25">
      <c r="A10" s="5"/>
      <c r="B10" s="5"/>
      <c r="C10" s="6"/>
    </row>
    <row r="11" spans="1:3" x14ac:dyDescent="0.25">
      <c r="A11" s="5"/>
      <c r="B11" s="5"/>
      <c r="C11" s="6"/>
    </row>
    <row r="12" spans="1:3" x14ac:dyDescent="0.25">
      <c r="A12" s="5"/>
      <c r="B12" s="5"/>
      <c r="C12" s="6"/>
    </row>
    <row r="13" spans="1:3" x14ac:dyDescent="0.25">
      <c r="A13" s="5"/>
      <c r="B13" s="5"/>
      <c r="C13" s="6"/>
    </row>
    <row r="14" spans="1:3" x14ac:dyDescent="0.25">
      <c r="A14" s="5"/>
      <c r="B14" s="5"/>
      <c r="C14" s="6"/>
    </row>
    <row r="15" spans="1:3" x14ac:dyDescent="0.25">
      <c r="A15" s="5"/>
      <c r="B15" s="5"/>
      <c r="C15" s="6"/>
    </row>
    <row r="16" spans="1:3" x14ac:dyDescent="0.25">
      <c r="A16" s="5"/>
      <c r="B16" s="5"/>
      <c r="C16" s="6"/>
    </row>
    <row r="17" spans="1:3" x14ac:dyDescent="0.25">
      <c r="A17" s="5"/>
      <c r="B17" s="5"/>
      <c r="C17" s="6"/>
    </row>
    <row r="18" spans="1:3" x14ac:dyDescent="0.25">
      <c r="A18" s="5"/>
      <c r="B18" s="5"/>
      <c r="C18" s="6"/>
    </row>
    <row r="19" spans="1:3" x14ac:dyDescent="0.25">
      <c r="A19" s="5"/>
      <c r="B19" s="5"/>
      <c r="C19" s="6"/>
    </row>
    <row r="20" spans="1:3" x14ac:dyDescent="0.25">
      <c r="A20" s="5"/>
      <c r="B20" s="5"/>
      <c r="C20" s="6"/>
    </row>
    <row r="21" spans="1:3" x14ac:dyDescent="0.25">
      <c r="A21" s="5"/>
      <c r="B21" s="5"/>
      <c r="C21" s="6"/>
    </row>
    <row r="22" spans="1:3" x14ac:dyDescent="0.25">
      <c r="A22" s="5"/>
      <c r="B22" s="5"/>
      <c r="C22" s="6"/>
    </row>
    <row r="23" spans="1:3" x14ac:dyDescent="0.25">
      <c r="A23" s="5"/>
      <c r="B23" s="5"/>
      <c r="C23" s="6"/>
    </row>
    <row r="24" spans="1:3" x14ac:dyDescent="0.25">
      <c r="A24" s="5"/>
      <c r="B24" s="5"/>
      <c r="C24" s="6"/>
    </row>
    <row r="25" spans="1:3" x14ac:dyDescent="0.25">
      <c r="A25" s="5"/>
      <c r="B25" s="5"/>
      <c r="C25" s="6"/>
    </row>
    <row r="26" spans="1:3" x14ac:dyDescent="0.25">
      <c r="A26" s="5"/>
      <c r="B26" s="5"/>
      <c r="C26" s="6"/>
    </row>
    <row r="27" spans="1:3" x14ac:dyDescent="0.25">
      <c r="A27" s="5"/>
      <c r="B27" s="5"/>
      <c r="C27" s="6"/>
    </row>
    <row r="28" spans="1:3" x14ac:dyDescent="0.25">
      <c r="A28" s="5"/>
      <c r="B28" s="5"/>
      <c r="C28" s="6"/>
    </row>
    <row r="29" spans="1:3" x14ac:dyDescent="0.25">
      <c r="A29" s="5"/>
      <c r="B29" s="5"/>
      <c r="C29" s="6"/>
    </row>
    <row r="30" spans="1:3" x14ac:dyDescent="0.25">
      <c r="A30" s="5"/>
      <c r="B30" s="5"/>
      <c r="C30" s="6"/>
    </row>
    <row r="31" spans="1:3" x14ac:dyDescent="0.25">
      <c r="A31" s="5"/>
      <c r="B31" s="5"/>
      <c r="C31" s="6"/>
    </row>
    <row r="32" spans="1:3" x14ac:dyDescent="0.25">
      <c r="A32" s="5"/>
      <c r="B32" s="5"/>
      <c r="C32" s="6"/>
    </row>
    <row r="33" spans="1:3" x14ac:dyDescent="0.25">
      <c r="A33" s="5"/>
      <c r="B33" s="5"/>
      <c r="C33" s="6"/>
    </row>
    <row r="34" spans="1:3" x14ac:dyDescent="0.25">
      <c r="A34" s="5"/>
      <c r="B34" s="5"/>
      <c r="C34" s="6"/>
    </row>
    <row r="35" spans="1:3" x14ac:dyDescent="0.25">
      <c r="A35" s="5"/>
      <c r="B35" s="5"/>
      <c r="C35" s="6"/>
    </row>
    <row r="36" spans="1:3" x14ac:dyDescent="0.25">
      <c r="A36" s="5"/>
      <c r="B36" s="5"/>
      <c r="C36" s="6"/>
    </row>
    <row r="37" spans="1:3" x14ac:dyDescent="0.25">
      <c r="A37" s="5"/>
      <c r="B37" s="5"/>
      <c r="C37" s="6"/>
    </row>
    <row r="38" spans="1:3" x14ac:dyDescent="0.25">
      <c r="A38" s="5"/>
      <c r="B38" s="5"/>
      <c r="C38" s="6"/>
    </row>
    <row r="39" spans="1:3" x14ac:dyDescent="0.25">
      <c r="A39" s="5"/>
      <c r="B39" s="5"/>
      <c r="C39" s="6"/>
    </row>
    <row r="40" spans="1:3" x14ac:dyDescent="0.25">
      <c r="A40" s="5"/>
      <c r="B40" s="5"/>
      <c r="C40" s="6"/>
    </row>
    <row r="41" spans="1:3" x14ac:dyDescent="0.25">
      <c r="A41" s="5"/>
      <c r="B41" s="5"/>
      <c r="C41" s="6"/>
    </row>
    <row r="42" spans="1:3" x14ac:dyDescent="0.25">
      <c r="A42" s="5"/>
      <c r="B42" s="5"/>
      <c r="C42" s="6"/>
    </row>
    <row r="43" spans="1:3" x14ac:dyDescent="0.25">
      <c r="A43" s="5"/>
      <c r="B43" s="5"/>
      <c r="C43" s="6"/>
    </row>
    <row r="44" spans="1:3" x14ac:dyDescent="0.25">
      <c r="A44" s="5"/>
      <c r="B44" s="5"/>
      <c r="C44" s="6"/>
    </row>
    <row r="45" spans="1:3" x14ac:dyDescent="0.25">
      <c r="A45" s="5"/>
      <c r="B45" s="5"/>
      <c r="C45" s="6"/>
    </row>
    <row r="46" spans="1:3" x14ac:dyDescent="0.25">
      <c r="A46" s="5"/>
      <c r="B46" s="5"/>
      <c r="C46" s="6"/>
    </row>
    <row r="47" spans="1:3" x14ac:dyDescent="0.25">
      <c r="A47" s="5"/>
      <c r="B47" s="5"/>
      <c r="C47" s="6"/>
    </row>
    <row r="48" spans="1:3" x14ac:dyDescent="0.25">
      <c r="A48" s="5"/>
      <c r="B48" s="5"/>
      <c r="C48" s="6"/>
    </row>
    <row r="49" spans="1:3" x14ac:dyDescent="0.25">
      <c r="A49" s="5"/>
      <c r="B49" s="5"/>
      <c r="C49" s="6"/>
    </row>
    <row r="50" spans="1:3" x14ac:dyDescent="0.25">
      <c r="A50" s="5"/>
      <c r="B50" s="5"/>
      <c r="C50" s="6"/>
    </row>
    <row r="51" spans="1:3" x14ac:dyDescent="0.25">
      <c r="A51" s="5"/>
      <c r="B51" s="5"/>
      <c r="C51" s="6"/>
    </row>
    <row r="52" spans="1:3" x14ac:dyDescent="0.25">
      <c r="A52" s="5"/>
      <c r="B52" s="5"/>
      <c r="C52" s="6"/>
    </row>
    <row r="53" spans="1:3" x14ac:dyDescent="0.25">
      <c r="A53" s="5"/>
      <c r="B53" s="5"/>
      <c r="C53" s="6"/>
    </row>
    <row r="54" spans="1:3" x14ac:dyDescent="0.25">
      <c r="A54" s="5"/>
      <c r="B54" s="5"/>
      <c r="C54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7"/>
  <sheetViews>
    <sheetView workbookViewId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10" customWidth="1"/>
    <col min="3" max="5" width="8" customWidth="1"/>
    <col min="6" max="6" width="10" customWidth="1"/>
    <col min="7" max="8" width="12" customWidth="1"/>
    <col min="9" max="9" width="14" customWidth="1"/>
    <col min="10" max="10" width="22" customWidth="1"/>
    <col min="12" max="12" width="46" customWidth="1"/>
    <col min="14" max="15" width="10" customWidth="1"/>
    <col min="17" max="20" width="10" customWidth="1"/>
  </cols>
  <sheetData>
    <row r="1" spans="1:1" x14ac:dyDescent="0.25">
      <c r="A1" s="1" t="s">
        <v>50</v>
      </c>
    </row>
    <row r="2" spans="1:1" x14ac:dyDescent="0.25">
      <c r="A2" s="3" t="s">
        <v>51</v>
      </c>
    </row>
    <row r="3" ht="30" customHeight="1" spans="1:10" x14ac:dyDescent="0.25">
      <c r="A3" s="7" t="s">
        <v>16</v>
      </c>
      <c r="B3" s="7"/>
      <c r="C3" s="7"/>
      <c r="D3" s="5">
        <v>0</v>
      </c>
      <c r="E3" s="8" t="s">
        <v>17</v>
      </c>
      <c r="F3" s="8"/>
      <c r="G3" s="8"/>
      <c r="H3" s="8"/>
      <c r="I3" s="8"/>
      <c r="J3" s="8"/>
    </row>
    <row r="4" spans="1:10" x14ac:dyDescent="0.25">
      <c r="A4" t="s">
        <v>18</v>
      </c>
      <c r="B4"/>
      <c r="C4"/>
      <c r="D4" s="9">
        <f>COUNTIF($M$8:$M$207,"да")</f>
      </c>
      <c r="E4" s="8" t="s">
        <v>19</v>
      </c>
      <c r="F4" s="8"/>
      <c r="G4" s="8"/>
      <c r="H4" s="8"/>
      <c r="I4" s="8"/>
      <c r="J4" s="8"/>
    </row>
    <row r="5" spans="1:10" x14ac:dyDescent="0.25">
      <c r="A5" t="s">
        <v>20</v>
      </c>
      <c r="B5"/>
      <c r="C5"/>
      <c r="D5" s="9">
        <f>COUNTIF($U$8:$U$207,"да")</f>
      </c>
      <c r="E5" s="8"/>
      <c r="F5" s="8"/>
      <c r="G5" s="8"/>
      <c r="H5" s="8"/>
      <c r="I5" s="8"/>
      <c r="J5" s="8"/>
    </row>
    <row r="7" ht="44" customHeight="1" spans="1:21" x14ac:dyDescent="0.25">
      <c r="A7" s="4" t="s">
        <v>21</v>
      </c>
      <c r="B7" s="4" t="s">
        <v>22</v>
      </c>
      <c r="C7" s="4" t="s">
        <v>11</v>
      </c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28</v>
      </c>
      <c r="J7" s="4" t="s">
        <v>29</v>
      </c>
      <c r="K7" s="4" t="s">
        <v>30</v>
      </c>
      <c r="L7" s="4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 s="10" t="s">
        <v>37</v>
      </c>
      <c r="S7" s="10" t="s">
        <v>38</v>
      </c>
      <c r="T7" s="10" t="s">
        <v>39</v>
      </c>
      <c r="U7" s="10" t="s">
        <v>40</v>
      </c>
    </row>
    <row r="8" spans="1:21" x14ac:dyDescent="0.25">
      <c r="A8" s="11">
        <v>46318</v>
      </c>
      <c r="B8" s="12" t="s">
        <v>52</v>
      </c>
      <c r="C8" s="12" t="s">
        <v>43</v>
      </c>
      <c r="D8" s="12">
        <v>4</v>
      </c>
      <c r="E8" s="13">
        <v>0.75</v>
      </c>
      <c r="F8" s="13">
        <v>0.8125</v>
      </c>
      <c r="G8" s="11"/>
      <c r="H8" s="12">
        <v>15</v>
      </c>
      <c r="I8" s="12" t="s">
        <v>53</v>
      </c>
      <c r="J8" s="12" t="s">
        <v>54</v>
      </c>
      <c r="K8" s="14">
        <f>IF(C8="","",IF(COUNTIF('Пример — столы'!$A5:$A54,C8)=0,"нет в справочнике",IF(COUNTIFS('Пример — столы'!$A5:$A54,C8,'Пример — столы'!$B5:$B54,"&gt;0")=0,"не указано",VLOOKUP(C8,'Пример — столы'!$A5:$B54,2,0))))</f>
      </c>
      <c r="L8" s="14">
        <f>IF(B8="","",IF(M8="нет","не занимает стол — статус «"&amp;I8&amp;"»",IF(OR(A8="",C8="",D8="",E8="",F8=""),"нужно уточнить: дата, стол, гости, начало и окончание",IF(OR(K8="нет в справочнике",K8="не указано"),"нужно уточнить вместимость стола "&amp;C8,IF(O8&lt;=N8,"окончание не позже начала — проверьте время или впишите дату окончания",IF(P8="","нужно уточнить резерв между посадками",IF(AND(D8&lt;=K8,R8=0),"ок: мест хватает, пересечений нет",TRIM(IF(D8&gt;K8,"гостей "&amp;D8&amp;" при "&amp;K8&amp;" местах — нужен другой стол. ","")&amp;IF(R8&gt;0,IF(AND(ISNUMBER(S8),S8&gt;N8),"пересечение "&amp;(MIN(S8,Q8)-N8)&amp;" мин: стол занят другой бронью до "&amp;INT(MOD(S8,1440)/60)&amp;":"&amp;TEXT(MOD(S8,60),"00")&amp;" (с резервом) — свободен не раньше этого времени",IF(AND(ISNUMBER(T8),T8&gt;0),"пересечение "&amp;(Q8-T8)&amp;" мин: следующая бронь с "&amp;INT(MOD(T8,1440)/60)&amp;":"&amp;TEXT(MOD(T8,60),"00")&amp;", а стол освободится (с резервом) в "&amp;INT(MOD(Q8,1440)/60)&amp;":"&amp;TEXT(MOD(Q8,60),"00"),"пересечение с другой бронью этого стола в то же время")),"")))))))))</f>
      </c>
      <c r="M8" s="15">
        <f>IF(B8="","",IF(OR(I8="отменена",I8="не пришли"),"нет","да"))</f>
      </c>
      <c r="N8" s="15">
        <f>IF(OR(A8="",E8=""),"",ROUND((A8+E8)*1440,0))</f>
      </c>
      <c r="O8" s="15">
        <f>IF(OR(A8="",F8=""),"",ROUND((IF(G8="",A8,G8)+F8)*1440,0))</f>
      </c>
      <c r="P8" s="15">
        <f>IF(H8&lt;&gt;"",H8,IF($D$3&lt;&gt;"",$D$3,""))</f>
      </c>
      <c r="Q8" s="15">
        <f>IF(OR(O8="",P8=""),"",O8+P8)</f>
      </c>
      <c r="R8" s="15">
        <f>IF(OR(M8&lt;&gt;"да",C8="",N8="",Q8="",O8&lt;=N8),"",COUNTIFS($C$8:$C$207,C8,$M$8:$M$207,"да",$N$8:$N$207,"&lt;"&amp;Q8,$Q$8:$Q$207,"&gt;"&amp;N8)-1)</f>
      </c>
      <c r="S8" s="15">
        <f>IF(OR(R8="",R8=0),"",MAXIFS($Q$8:$Q$207,$C$8:$C$207,C8,$M$8:$M$207,"да",$N$8:$N$207,"&lt;"&amp;N8,$Q$8:$Q$207,"&gt;"&amp;N8))</f>
      </c>
      <c r="T8" s="15">
        <f>IF(OR(R8="",R8=0),"",MINIFS($N$8:$N$207,$C$8:$C$207,C8,$M$8:$M$207,"да",$N$8:$N$207,"&gt;"&amp;N8,$N$8:$N$207,"&lt;"&amp;Q8))</f>
      </c>
      <c r="U8" s="15">
        <f>IF(OR(B8="",M8="нет"),"",IF(LEFT(L8,2)="ок","","да"))</f>
      </c>
    </row>
    <row r="9" spans="1:21" x14ac:dyDescent="0.25">
      <c r="A9" s="11">
        <v>46318</v>
      </c>
      <c r="B9" s="12" t="s">
        <v>55</v>
      </c>
      <c r="C9" s="12" t="s">
        <v>43</v>
      </c>
      <c r="D9" s="12">
        <v>3</v>
      </c>
      <c r="E9" s="13">
        <v>0.7916666666666666</v>
      </c>
      <c r="F9" s="13">
        <v>0.8333333333333334</v>
      </c>
      <c r="G9" s="11"/>
      <c r="H9" s="12"/>
      <c r="I9" s="12" t="s">
        <v>56</v>
      </c>
      <c r="J9" s="12" t="s">
        <v>57</v>
      </c>
      <c r="K9" s="14">
        <f>IF(C9="","",IF(COUNTIF('Пример — столы'!$A5:$A54,C9)=0,"нет в справочнике",IF(COUNTIFS('Пример — столы'!$A5:$A54,C9,'Пример — столы'!$B5:$B54,"&gt;0")=0,"не указано",VLOOKUP(C9,'Пример — столы'!$A5:$B54,2,0))))</f>
      </c>
      <c r="L9" s="14">
        <f>IF(B9="","",IF(M9="нет","не занимает стол — статус «"&amp;I9&amp;"»",IF(OR(A9="",C9="",D9="",E9="",F9=""),"нужно уточнить: дата, стол, гости, начало и окончание",IF(OR(K9="нет в справочнике",K9="не указано"),"нужно уточнить вместимость стола "&amp;C9,IF(O9&lt;=N9,"окончание не позже начала — проверьте время или впишите дату окончания",IF(P9="","нужно уточнить резерв между посадками",IF(AND(D9&lt;=K9,R9=0),"ок: мест хватает, пересечений нет",TRIM(IF(D9&gt;K9,"гостей "&amp;D9&amp;" при "&amp;K9&amp;" местах — нужен другой стол. ","")&amp;IF(R9&gt;0,IF(AND(ISNUMBER(S9),S9&gt;N9),"пересечение "&amp;(MIN(S9,Q9)-N9)&amp;" мин: стол занят другой бронью до "&amp;INT(MOD(S9,1440)/60)&amp;":"&amp;TEXT(MOD(S9,60),"00")&amp;" (с резервом) — свободен не раньше этого времени",IF(AND(ISNUMBER(T9),T9&gt;0),"пересечение "&amp;(Q9-T9)&amp;" мин: следующая бронь с "&amp;INT(MOD(T9,1440)/60)&amp;":"&amp;TEXT(MOD(T9,60),"00")&amp;", а стол освободится (с резервом) в "&amp;INT(MOD(Q9,1440)/60)&amp;":"&amp;TEXT(MOD(Q9,60),"00"),"пересечение с другой бронью этого стола в то же время")),"")))))))))</f>
      </c>
      <c r="M9" s="15">
        <f>IF(B9="","",IF(OR(I9="отменена",I9="не пришли"),"нет","да"))</f>
      </c>
      <c r="N9" s="15">
        <f>IF(OR(A9="",E9=""),"",ROUND((A9+E9)*1440,0))</f>
      </c>
      <c r="O9" s="15">
        <f>IF(OR(A9="",F9=""),"",ROUND((IF(G9="",A9,G9)+F9)*1440,0))</f>
      </c>
      <c r="P9" s="15">
        <f>IF(H9&lt;&gt;"",H9,IF($D$3&lt;&gt;"",$D$3,""))</f>
      </c>
      <c r="Q9" s="15">
        <f>IF(OR(O9="",P9=""),"",O9+P9)</f>
      </c>
      <c r="R9" s="15">
        <f>IF(OR(M9&lt;&gt;"да",C9="",N9="",Q9="",O9&lt;=N9),"",COUNTIFS($C$8:$C$207,C9,$M$8:$M$207,"да",$N$8:$N$207,"&lt;"&amp;Q9,$Q$8:$Q$207,"&gt;"&amp;N9)-1)</f>
      </c>
      <c r="S9" s="15">
        <f>IF(OR(R9="",R9=0),"",MAXIFS($Q$8:$Q$207,$C$8:$C$207,C9,$M$8:$M$207,"да",$N$8:$N$207,"&lt;"&amp;N9,$Q$8:$Q$207,"&gt;"&amp;N9))</f>
      </c>
      <c r="T9" s="15">
        <f>IF(OR(R9="",R9=0),"",MINIFS($N$8:$N$207,$C$8:$C$207,C9,$M$8:$M$207,"да",$N$8:$N$207,"&gt;"&amp;N9,$N$8:$N$207,"&lt;"&amp;Q9))</f>
      </c>
      <c r="U9" s="15">
        <f>IF(OR(B9="",M9="нет"),"",IF(LEFT(L9,2)="ок","","да"))</f>
      </c>
    </row>
    <row r="10" spans="1:21" x14ac:dyDescent="0.25">
      <c r="A10" s="11">
        <v>46318</v>
      </c>
      <c r="B10" s="12" t="s">
        <v>58</v>
      </c>
      <c r="C10" s="12" t="s">
        <v>43</v>
      </c>
      <c r="D10" s="12">
        <v>4</v>
      </c>
      <c r="E10" s="13">
        <v>0.8125</v>
      </c>
      <c r="F10" s="13">
        <v>0.875</v>
      </c>
      <c r="G10" s="11"/>
      <c r="H10" s="12"/>
      <c r="I10" s="12" t="s">
        <v>53</v>
      </c>
      <c r="J10" s="12" t="s">
        <v>59</v>
      </c>
      <c r="K10" s="14">
        <f>IF(C10="","",IF(COUNTIF('Пример — столы'!$A5:$A54,C10)=0,"нет в справочнике",IF(COUNTIFS('Пример — столы'!$A5:$A54,C10,'Пример — столы'!$B5:$B54,"&gt;0")=0,"не указано",VLOOKUP(C10,'Пример — столы'!$A5:$B54,2,0))))</f>
      </c>
      <c r="L10" s="14">
        <f>IF(B10="","",IF(M10="нет","не занимает стол — статус «"&amp;I10&amp;"»",IF(OR(A10="",C10="",D10="",E10="",F10=""),"нужно уточнить: дата, стол, гости, начало и окончание",IF(OR(K10="нет в справочнике",K10="не указано"),"нужно уточнить вместимость стола "&amp;C10,IF(O10&lt;=N10,"окончание не позже начала — проверьте время или впишите дату окончания",IF(P10="","нужно уточнить резерв между посадками",IF(AND(D10&lt;=K10,R10=0),"ок: мест хватает, пересечений нет",TRIM(IF(D10&gt;K10,"гостей "&amp;D10&amp;" при "&amp;K10&amp;" местах — нужен другой стол. ","")&amp;IF(R10&gt;0,IF(AND(ISNUMBER(S10),S10&gt;N10),"пересечение "&amp;(MIN(S10,Q10)-N10)&amp;" мин: стол занят другой бронью до "&amp;INT(MOD(S10,1440)/60)&amp;":"&amp;TEXT(MOD(S10,60),"00")&amp;" (с резервом) — свободен не раньше этого времени",IF(AND(ISNUMBER(T10),T10&gt;0),"пересечение "&amp;(Q10-T10)&amp;" мин: следующая бронь с "&amp;INT(MOD(T10,1440)/60)&amp;":"&amp;TEXT(MOD(T10,60),"00")&amp;", а стол освободится (с резервом) в "&amp;INT(MOD(Q10,1440)/60)&amp;":"&amp;TEXT(MOD(Q10,60),"00"),"пересечение с другой бронью этого стола в то же время")),"")))))))))</f>
      </c>
      <c r="M10" s="15">
        <f>IF(B10="","",IF(OR(I10="отменена",I10="не пришли"),"нет","да"))</f>
      </c>
      <c r="N10" s="15">
        <f>IF(OR(A10="",E10=""),"",ROUND((A10+E10)*1440,0))</f>
      </c>
      <c r="O10" s="15">
        <f>IF(OR(A10="",F10=""),"",ROUND((IF(G10="",A10,G10)+F10)*1440,0))</f>
      </c>
      <c r="P10" s="15">
        <f>IF(H10&lt;&gt;"",H10,IF($D$3&lt;&gt;"",$D$3,""))</f>
      </c>
      <c r="Q10" s="15">
        <f>IF(OR(O10="",P10=""),"",O10+P10)</f>
      </c>
      <c r="R10" s="15">
        <f>IF(OR(M10&lt;&gt;"да",C10="",N10="",Q10="",O10&lt;=N10),"",COUNTIFS($C$8:$C$207,C10,$M$8:$M$207,"да",$N$8:$N$207,"&lt;"&amp;Q10,$Q$8:$Q$207,"&gt;"&amp;N10)-1)</f>
      </c>
      <c r="S10" s="15">
        <f>IF(OR(R10="",R10=0),"",MAXIFS($Q$8:$Q$207,$C$8:$C$207,C10,$M$8:$M$207,"да",$N$8:$N$207,"&lt;"&amp;N10,$Q$8:$Q$207,"&gt;"&amp;N10))</f>
      </c>
      <c r="T10" s="15">
        <f>IF(OR(R10="",R10=0),"",MINIFS($N$8:$N$207,$C$8:$C$207,C10,$M$8:$M$207,"да",$N$8:$N$207,"&gt;"&amp;N10,$N$8:$N$207,"&lt;"&amp;Q10))</f>
      </c>
      <c r="U10" s="15">
        <f>IF(OR(B10="",M10="нет"),"",IF(LEFT(L10,2)="ок","","да"))</f>
      </c>
    </row>
    <row r="11" spans="1:21" x14ac:dyDescent="0.25">
      <c r="A11" s="11">
        <v>46318</v>
      </c>
      <c r="B11" s="12" t="s">
        <v>60</v>
      </c>
      <c r="C11" s="12" t="s">
        <v>45</v>
      </c>
      <c r="D11" s="12">
        <v>3</v>
      </c>
      <c r="E11" s="13">
        <v>0.7916666666666666</v>
      </c>
      <c r="F11" s="13">
        <v>0.8541666666666666</v>
      </c>
      <c r="G11" s="11"/>
      <c r="H11" s="12"/>
      <c r="I11" s="12" t="s">
        <v>61</v>
      </c>
      <c r="J11" s="12" t="s">
        <v>62</v>
      </c>
      <c r="K11" s="14">
        <f>IF(C11="","",IF(COUNTIF('Пример — столы'!$A5:$A54,C11)=0,"нет в справочнике",IF(COUNTIFS('Пример — столы'!$A5:$A54,C11,'Пример — столы'!$B5:$B54,"&gt;0")=0,"не указано",VLOOKUP(C11,'Пример — столы'!$A5:$B54,2,0))))</f>
      </c>
      <c r="L11" s="14">
        <f>IF(B11="","",IF(M11="нет","не занимает стол — статус «"&amp;I11&amp;"»",IF(OR(A11="",C11="",D11="",E11="",F11=""),"нужно уточнить: дата, стол, гости, начало и окончание",IF(OR(K11="нет в справочнике",K11="не указано"),"нужно уточнить вместимость стола "&amp;C11,IF(O11&lt;=N11,"окончание не позже начала — проверьте время или впишите дату окончания",IF(P11="","нужно уточнить резерв между посадками",IF(AND(D11&lt;=K11,R11=0),"ок: мест хватает, пересечений нет",TRIM(IF(D11&gt;K11,"гостей "&amp;D11&amp;" при "&amp;K11&amp;" местах — нужен другой стол. ","")&amp;IF(R11&gt;0,IF(AND(ISNUMBER(S11),S11&gt;N11),"пересечение "&amp;(MIN(S11,Q11)-N11)&amp;" мин: стол занят другой бронью до "&amp;INT(MOD(S11,1440)/60)&amp;":"&amp;TEXT(MOD(S11,60),"00")&amp;" (с резервом) — свободен не раньше этого времени",IF(AND(ISNUMBER(T11),T11&gt;0),"пересечение "&amp;(Q11-T11)&amp;" мин: следующая бронь с "&amp;INT(MOD(T11,1440)/60)&amp;":"&amp;TEXT(MOD(T11,60),"00")&amp;", а стол освободится (с резервом) в "&amp;INT(MOD(Q11,1440)/60)&amp;":"&amp;TEXT(MOD(Q11,60),"00"),"пересечение с другой бронью этого стола в то же время")),"")))))))))</f>
      </c>
      <c r="M11" s="15">
        <f>IF(B11="","",IF(OR(I11="отменена",I11="не пришли"),"нет","да"))</f>
      </c>
      <c r="N11" s="15">
        <f>IF(OR(A11="",E11=""),"",ROUND((A11+E11)*1440,0))</f>
      </c>
      <c r="O11" s="15">
        <f>IF(OR(A11="",F11=""),"",ROUND((IF(G11="",A11,G11)+F11)*1440,0))</f>
      </c>
      <c r="P11" s="15">
        <f>IF(H11&lt;&gt;"",H11,IF($D$3&lt;&gt;"",$D$3,""))</f>
      </c>
      <c r="Q11" s="15">
        <f>IF(OR(O11="",P11=""),"",O11+P11)</f>
      </c>
      <c r="R11" s="15">
        <f>IF(OR(M11&lt;&gt;"да",C11="",N11="",Q11="",O11&lt;=N11),"",COUNTIFS($C$8:$C$207,C11,$M$8:$M$207,"да",$N$8:$N$207,"&lt;"&amp;Q11,$Q$8:$Q$207,"&gt;"&amp;N11)-1)</f>
      </c>
      <c r="S11" s="15">
        <f>IF(OR(R11="",R11=0),"",MAXIFS($Q$8:$Q$207,$C$8:$C$207,C11,$M$8:$M$207,"да",$N$8:$N$207,"&lt;"&amp;N11,$Q$8:$Q$207,"&gt;"&amp;N11))</f>
      </c>
      <c r="T11" s="15">
        <f>IF(OR(R11="",R11=0),"",MINIFS($N$8:$N$207,$C$8:$C$207,C11,$M$8:$M$207,"да",$N$8:$N$207,"&gt;"&amp;N11,$N$8:$N$207,"&lt;"&amp;Q11))</f>
      </c>
      <c r="U11" s="15">
        <f>IF(OR(B11="",M11="нет"),"",IF(LEFT(L11,2)="ок","","да"))</f>
      </c>
    </row>
    <row r="12" spans="1:21" x14ac:dyDescent="0.25">
      <c r="A12" s="11">
        <v>46318</v>
      </c>
      <c r="B12" s="12" t="s">
        <v>63</v>
      </c>
      <c r="C12" s="12" t="s">
        <v>47</v>
      </c>
      <c r="D12" s="12">
        <v>6</v>
      </c>
      <c r="E12" s="13">
        <v>0.7916666666666666</v>
      </c>
      <c r="F12" s="13">
        <v>0.875</v>
      </c>
      <c r="G12" s="11"/>
      <c r="H12" s="12"/>
      <c r="I12" s="12" t="s">
        <v>53</v>
      </c>
      <c r="J12" s="12" t="s">
        <v>54</v>
      </c>
      <c r="K12" s="14">
        <f>IF(C12="","",IF(COUNTIF('Пример — столы'!$A5:$A54,C12)=0,"нет в справочнике",IF(COUNTIFS('Пример — столы'!$A5:$A54,C12,'Пример — столы'!$B5:$B54,"&gt;0")=0,"не указано",VLOOKUP(C12,'Пример — столы'!$A5:$B54,2,0))))</f>
      </c>
      <c r="L12" s="14">
        <f>IF(B12="","",IF(M12="нет","не занимает стол — статус «"&amp;I12&amp;"»",IF(OR(A12="",C12="",D12="",E12="",F12=""),"нужно уточнить: дата, стол, гости, начало и окончание",IF(OR(K12="нет в справочнике",K12="не указано"),"нужно уточнить вместимость стола "&amp;C12,IF(O12&lt;=N12,"окончание не позже начала — проверьте время или впишите дату окончания",IF(P12="","нужно уточнить резерв между посадками",IF(AND(D12&lt;=K12,R12=0),"ок: мест хватает, пересечений нет",TRIM(IF(D12&gt;K12,"гостей "&amp;D12&amp;" при "&amp;K12&amp;" местах — нужен другой стол. ","")&amp;IF(R12&gt;0,IF(AND(ISNUMBER(S12),S12&gt;N12),"пересечение "&amp;(MIN(S12,Q12)-N12)&amp;" мин: стол занят другой бронью до "&amp;INT(MOD(S12,1440)/60)&amp;":"&amp;TEXT(MOD(S12,60),"00")&amp;" (с резервом) — свободен не раньше этого времени",IF(AND(ISNUMBER(T12),T12&gt;0),"пересечение "&amp;(Q12-T12)&amp;" мин: следующая бронь с "&amp;INT(MOD(T12,1440)/60)&amp;":"&amp;TEXT(MOD(T12,60),"00")&amp;", а стол освободится (с резервом) в "&amp;INT(MOD(Q12,1440)/60)&amp;":"&amp;TEXT(MOD(Q12,60),"00"),"пересечение с другой бронью этого стола в то же время")),"")))))))))</f>
      </c>
      <c r="M12" s="15">
        <f>IF(B12="","",IF(OR(I12="отменена",I12="не пришли"),"нет","да"))</f>
      </c>
      <c r="N12" s="15">
        <f>IF(OR(A12="",E12=""),"",ROUND((A12+E12)*1440,0))</f>
      </c>
      <c r="O12" s="15">
        <f>IF(OR(A12="",F12=""),"",ROUND((IF(G12="",A12,G12)+F12)*1440,0))</f>
      </c>
      <c r="P12" s="15">
        <f>IF(H12&lt;&gt;"",H12,IF($D$3&lt;&gt;"",$D$3,""))</f>
      </c>
      <c r="Q12" s="15">
        <f>IF(OR(O12="",P12=""),"",O12+P12)</f>
      </c>
      <c r="R12" s="15">
        <f>IF(OR(M12&lt;&gt;"да",C12="",N12="",Q12="",O12&lt;=N12),"",COUNTIFS($C$8:$C$207,C12,$M$8:$M$207,"да",$N$8:$N$207,"&lt;"&amp;Q12,$Q$8:$Q$207,"&gt;"&amp;N12)-1)</f>
      </c>
      <c r="S12" s="15">
        <f>IF(OR(R12="",R12=0),"",MAXIFS($Q$8:$Q$207,$C$8:$C$207,C12,$M$8:$M$207,"да",$N$8:$N$207,"&lt;"&amp;N12,$Q$8:$Q$207,"&gt;"&amp;N12))</f>
      </c>
      <c r="T12" s="15">
        <f>IF(OR(R12="",R12=0),"",MINIFS($N$8:$N$207,$C$8:$C$207,C12,$M$8:$M$207,"да",$N$8:$N$207,"&gt;"&amp;N12,$N$8:$N$207,"&lt;"&amp;Q12))</f>
      </c>
      <c r="U12" s="15">
        <f>IF(OR(B12="",M12="нет"),"",IF(LEFT(L12,2)="ок","","да"))</f>
      </c>
    </row>
    <row r="13" spans="1:21" x14ac:dyDescent="0.25">
      <c r="A13" s="11">
        <v>46318</v>
      </c>
      <c r="B13" s="12" t="s">
        <v>64</v>
      </c>
      <c r="C13" s="12" t="s">
        <v>48</v>
      </c>
      <c r="D13" s="12">
        <v>2</v>
      </c>
      <c r="E13" s="13">
        <v>0.8333333333333334</v>
      </c>
      <c r="F13" s="13">
        <v>0.8958333333333334</v>
      </c>
      <c r="G13" s="11"/>
      <c r="H13" s="12"/>
      <c r="I13" s="12" t="s">
        <v>61</v>
      </c>
      <c r="J13" s="12" t="s">
        <v>65</v>
      </c>
      <c r="K13" s="14">
        <f>IF(C13="","",IF(COUNTIF('Пример — столы'!$A5:$A54,C13)=0,"нет в справочнике",IF(COUNTIFS('Пример — столы'!$A5:$A54,C13,'Пример — столы'!$B5:$B54,"&gt;0")=0,"не указано",VLOOKUP(C13,'Пример — столы'!$A5:$B54,2,0))))</f>
      </c>
      <c r="L13" s="14">
        <f>IF(B13="","",IF(M13="нет","не занимает стол — статус «"&amp;I13&amp;"»",IF(OR(A13="",C13="",D13="",E13="",F13=""),"нужно уточнить: дата, стол, гости, начало и окончание",IF(OR(K13="нет в справочнике",K13="не указано"),"нужно уточнить вместимость стола "&amp;C13,IF(O13&lt;=N13,"окончание не позже начала — проверьте время или впишите дату окончания",IF(P13="","нужно уточнить резерв между посадками",IF(AND(D13&lt;=K13,R13=0),"ок: мест хватает, пересечений нет",TRIM(IF(D13&gt;K13,"гостей "&amp;D13&amp;" при "&amp;K13&amp;" местах — нужен другой стол. ","")&amp;IF(R13&gt;0,IF(AND(ISNUMBER(S13),S13&gt;N13),"пересечение "&amp;(MIN(S13,Q13)-N13)&amp;" мин: стол занят другой бронью до "&amp;INT(MOD(S13,1440)/60)&amp;":"&amp;TEXT(MOD(S13,60),"00")&amp;" (с резервом) — свободен не раньше этого времени",IF(AND(ISNUMBER(T13),T13&gt;0),"пересечение "&amp;(Q13-T13)&amp;" мин: следующая бронь с "&amp;INT(MOD(T13,1440)/60)&amp;":"&amp;TEXT(MOD(T13,60),"00")&amp;", а стол освободится (с резервом) в "&amp;INT(MOD(Q13,1440)/60)&amp;":"&amp;TEXT(MOD(Q13,60),"00"),"пересечение с другой бронью этого стола в то же время")),"")))))))))</f>
      </c>
      <c r="M13" s="15">
        <f>IF(B13="","",IF(OR(I13="отменена",I13="не пришли"),"нет","да"))</f>
      </c>
      <c r="N13" s="15">
        <f>IF(OR(A13="",E13=""),"",ROUND((A13+E13)*1440,0))</f>
      </c>
      <c r="O13" s="15">
        <f>IF(OR(A13="",F13=""),"",ROUND((IF(G13="",A13,G13)+F13)*1440,0))</f>
      </c>
      <c r="P13" s="15">
        <f>IF(H13&lt;&gt;"",H13,IF($D$3&lt;&gt;"",$D$3,""))</f>
      </c>
      <c r="Q13" s="15">
        <f>IF(OR(O13="",P13=""),"",O13+P13)</f>
      </c>
      <c r="R13" s="15">
        <f>IF(OR(M13&lt;&gt;"да",C13="",N13="",Q13="",O13&lt;=N13),"",COUNTIFS($C$8:$C$207,C13,$M$8:$M$207,"да",$N$8:$N$207,"&lt;"&amp;Q13,$Q$8:$Q$207,"&gt;"&amp;N13)-1)</f>
      </c>
      <c r="S13" s="15">
        <f>IF(OR(R13="",R13=0),"",MAXIFS($Q$8:$Q$207,$C$8:$C$207,C13,$M$8:$M$207,"да",$N$8:$N$207,"&lt;"&amp;N13,$Q$8:$Q$207,"&gt;"&amp;N13))</f>
      </c>
      <c r="T13" s="15">
        <f>IF(OR(R13="",R13=0),"",MINIFS($N$8:$N$207,$C$8:$C$207,C13,$M$8:$M$207,"да",$N$8:$N$207,"&gt;"&amp;N13,$N$8:$N$207,"&lt;"&amp;Q13))</f>
      </c>
      <c r="U13" s="15">
        <f>IF(OR(B13="",M13="нет"),"",IF(LEFT(L13,2)="ок","","да"))</f>
      </c>
    </row>
    <row r="14" spans="1:21" x14ac:dyDescent="0.25">
      <c r="A14" s="11">
        <v>46318</v>
      </c>
      <c r="B14" s="12" t="s">
        <v>66</v>
      </c>
      <c r="C14" s="12" t="s">
        <v>47</v>
      </c>
      <c r="D14" s="12">
        <v>4</v>
      </c>
      <c r="E14" s="13">
        <v>0.9583333333333334</v>
      </c>
      <c r="F14" s="13">
        <v>0.041666666666666664</v>
      </c>
      <c r="G14" s="11">
        <v>46319</v>
      </c>
      <c r="H14" s="12"/>
      <c r="I14" s="12" t="s">
        <v>61</v>
      </c>
      <c r="J14" s="12" t="s">
        <v>54</v>
      </c>
      <c r="K14" s="14">
        <f>IF(C14="","",IF(COUNTIF('Пример — столы'!$A5:$A54,C14)=0,"нет в справочнике",IF(COUNTIFS('Пример — столы'!$A5:$A54,C14,'Пример — столы'!$B5:$B54,"&gt;0")=0,"не указано",VLOOKUP(C14,'Пример — столы'!$A5:$B54,2,0))))</f>
      </c>
      <c r="L14" s="14">
        <f>IF(B14="","",IF(M14="нет","не занимает стол — статус «"&amp;I14&amp;"»",IF(OR(A14="",C14="",D14="",E14="",F14=""),"нужно уточнить: дата, стол, гости, начало и окончание",IF(OR(K14="нет в справочнике",K14="не указано"),"нужно уточнить вместимость стола "&amp;C14,IF(O14&lt;=N14,"окончание не позже начала — проверьте время или впишите дату окончания",IF(P14="","нужно уточнить резерв между посадками",IF(AND(D14&lt;=K14,R14=0),"ок: мест хватает, пересечений нет",TRIM(IF(D14&gt;K14,"гостей "&amp;D14&amp;" при "&amp;K14&amp;" местах — нужен другой стол. ","")&amp;IF(R14&gt;0,IF(AND(ISNUMBER(S14),S14&gt;N14),"пересечение "&amp;(MIN(S14,Q14)-N14)&amp;" мин: стол занят другой бронью до "&amp;INT(MOD(S14,1440)/60)&amp;":"&amp;TEXT(MOD(S14,60),"00")&amp;" (с резервом) — свободен не раньше этого времени",IF(AND(ISNUMBER(T14),T14&gt;0),"пересечение "&amp;(Q14-T14)&amp;" мин: следующая бронь с "&amp;INT(MOD(T14,1440)/60)&amp;":"&amp;TEXT(MOD(T14,60),"00")&amp;", а стол освободится (с резервом) в "&amp;INT(MOD(Q14,1440)/60)&amp;":"&amp;TEXT(MOD(Q14,60),"00"),"пересечение с другой бронью этого стола в то же время")),"")))))))))</f>
      </c>
      <c r="M14" s="15">
        <f>IF(B14="","",IF(OR(I14="отменена",I14="не пришли"),"нет","да"))</f>
      </c>
      <c r="N14" s="15">
        <f>IF(OR(A14="",E14=""),"",ROUND((A14+E14)*1440,0))</f>
      </c>
      <c r="O14" s="15">
        <f>IF(OR(A14="",F14=""),"",ROUND((IF(G14="",A14,G14)+F14)*1440,0))</f>
      </c>
      <c r="P14" s="15">
        <f>IF(H14&lt;&gt;"",H14,IF($D$3&lt;&gt;"",$D$3,""))</f>
      </c>
      <c r="Q14" s="15">
        <f>IF(OR(O14="",P14=""),"",O14+P14)</f>
      </c>
      <c r="R14" s="15">
        <f>IF(OR(M14&lt;&gt;"да",C14="",N14="",Q14="",O14&lt;=N14),"",COUNTIFS($C$8:$C$207,C14,$M$8:$M$207,"да",$N$8:$N$207,"&lt;"&amp;Q14,$Q$8:$Q$207,"&gt;"&amp;N14)-1)</f>
      </c>
      <c r="S14" s="15">
        <f>IF(OR(R14="",R14=0),"",MAXIFS($Q$8:$Q$207,$C$8:$C$207,C14,$M$8:$M$207,"да",$N$8:$N$207,"&lt;"&amp;N14,$Q$8:$Q$207,"&gt;"&amp;N14))</f>
      </c>
      <c r="T14" s="15">
        <f>IF(OR(R14="",R14=0),"",MINIFS($N$8:$N$207,$C$8:$C$207,C14,$M$8:$M$207,"да",$N$8:$N$207,"&gt;"&amp;N14,$N$8:$N$207,"&lt;"&amp;Q14))</f>
      </c>
      <c r="U14" s="15">
        <f>IF(OR(B14="",M14="нет"),"",IF(LEFT(L14,2)="ок","","да"))</f>
      </c>
    </row>
    <row r="15" spans="1:21" x14ac:dyDescent="0.25">
      <c r="A15" s="11"/>
      <c r="B15" s="12"/>
      <c r="C15" s="12"/>
      <c r="D15" s="12"/>
      <c r="E15" s="13"/>
      <c r="F15" s="13"/>
      <c r="G15" s="11"/>
      <c r="H15" s="12"/>
      <c r="I15" s="12"/>
      <c r="J15" s="12"/>
      <c r="K15" s="14">
        <f>IF(C15="","",IF(COUNTIF('Пример — столы'!$A5:$A54,C15)=0,"нет в справочнике",IF(COUNTIFS('Пример — столы'!$A5:$A54,C15,'Пример — столы'!$B5:$B54,"&gt;0")=0,"не указано",VLOOKUP(C15,'Пример — столы'!$A5:$B54,2,0))))</f>
      </c>
      <c r="L15" s="14">
        <f>IF(B15="","",IF(M15="нет","не занимает стол — статус «"&amp;I15&amp;"»",IF(OR(A15="",C15="",D15="",E15="",F15=""),"нужно уточнить: дата, стол, гости, начало и окончание",IF(OR(K15="нет в справочнике",K15="не указано"),"нужно уточнить вместимость стола "&amp;C15,IF(O15&lt;=N15,"окончание не позже начала — проверьте время или впишите дату окончания",IF(P15="","нужно уточнить резерв между посадками",IF(AND(D15&lt;=K15,R15=0),"ок: мест хватает, пересечений нет",TRIM(IF(D15&gt;K15,"гостей "&amp;D15&amp;" при "&amp;K15&amp;" местах — нужен другой стол. ","")&amp;IF(R15&gt;0,IF(AND(ISNUMBER(S15),S15&gt;N15),"пересечение "&amp;(MIN(S15,Q15)-N15)&amp;" мин: стол занят другой бронью до "&amp;INT(MOD(S15,1440)/60)&amp;":"&amp;TEXT(MOD(S15,60),"00")&amp;" (с резервом) — свободен не раньше этого времени",IF(AND(ISNUMBER(T15),T15&gt;0),"пересечение "&amp;(Q15-T15)&amp;" мин: следующая бронь с "&amp;INT(MOD(T15,1440)/60)&amp;":"&amp;TEXT(MOD(T15,60),"00")&amp;", а стол освободится (с резервом) в "&amp;INT(MOD(Q15,1440)/60)&amp;":"&amp;TEXT(MOD(Q15,60),"00"),"пересечение с другой бронью этого стола в то же время")),"")))))))))</f>
      </c>
      <c r="M15" s="15">
        <f>IF(B15="","",IF(OR(I15="отменена",I15="не пришли"),"нет","да"))</f>
      </c>
      <c r="N15" s="15">
        <f>IF(OR(A15="",E15=""),"",ROUND((A15+E15)*1440,0))</f>
      </c>
      <c r="O15" s="15">
        <f>IF(OR(A15="",F15=""),"",ROUND((IF(G15="",A15,G15)+F15)*1440,0))</f>
      </c>
      <c r="P15" s="15">
        <f>IF(H15&lt;&gt;"",H15,IF($D$3&lt;&gt;"",$D$3,""))</f>
      </c>
      <c r="Q15" s="15">
        <f>IF(OR(O15="",P15=""),"",O15+P15)</f>
      </c>
      <c r="R15" s="15">
        <f>IF(OR(M15&lt;&gt;"да",C15="",N15="",Q15="",O15&lt;=N15),"",COUNTIFS($C$8:$C$207,C15,$M$8:$M$207,"да",$N$8:$N$207,"&lt;"&amp;Q15,$Q$8:$Q$207,"&gt;"&amp;N15)-1)</f>
      </c>
      <c r="S15" s="15">
        <f>IF(OR(R15="",R15=0),"",MAXIFS($Q$8:$Q$207,$C$8:$C$207,C15,$M$8:$M$207,"да",$N$8:$N$207,"&lt;"&amp;N15,$Q$8:$Q$207,"&gt;"&amp;N15))</f>
      </c>
      <c r="T15" s="15">
        <f>IF(OR(R15="",R15=0),"",MINIFS($N$8:$N$207,$C$8:$C$207,C15,$M$8:$M$207,"да",$N$8:$N$207,"&gt;"&amp;N15,$N$8:$N$207,"&lt;"&amp;Q15))</f>
      </c>
      <c r="U15" s="15">
        <f>IF(OR(B15="",M15="нет"),"",IF(LEFT(L15,2)="ок","","да"))</f>
      </c>
    </row>
    <row r="16" spans="1:21" x14ac:dyDescent="0.25">
      <c r="A16" s="11"/>
      <c r="B16" s="12"/>
      <c r="C16" s="12"/>
      <c r="D16" s="12"/>
      <c r="E16" s="13"/>
      <c r="F16" s="13"/>
      <c r="G16" s="11"/>
      <c r="H16" s="12"/>
      <c r="I16" s="12"/>
      <c r="J16" s="12"/>
      <c r="K16" s="14">
        <f>IF(C16="","",IF(COUNTIF('Пример — столы'!$A5:$A54,C16)=0,"нет в справочнике",IF(COUNTIFS('Пример — столы'!$A5:$A54,C16,'Пример — столы'!$B5:$B54,"&gt;0")=0,"не указано",VLOOKUP(C16,'Пример — столы'!$A5:$B54,2,0))))</f>
      </c>
      <c r="L16" s="14">
        <f>IF(B16="","",IF(M16="нет","не занимает стол — статус «"&amp;I16&amp;"»",IF(OR(A16="",C16="",D16="",E16="",F16=""),"нужно уточнить: дата, стол, гости, начало и окончание",IF(OR(K16="нет в справочнике",K16="не указано"),"нужно уточнить вместимость стола "&amp;C16,IF(O16&lt;=N16,"окончание не позже начала — проверьте время или впишите дату окончания",IF(P16="","нужно уточнить резерв между посадками",IF(AND(D16&lt;=K16,R16=0),"ок: мест хватает, пересечений нет",TRIM(IF(D16&gt;K16,"гостей "&amp;D16&amp;" при "&amp;K16&amp;" местах — нужен другой стол. ","")&amp;IF(R16&gt;0,IF(AND(ISNUMBER(S16),S16&gt;N16),"пересечение "&amp;(MIN(S16,Q16)-N16)&amp;" мин: стол занят другой бронью до "&amp;INT(MOD(S16,1440)/60)&amp;":"&amp;TEXT(MOD(S16,60),"00")&amp;" (с резервом) — свободен не раньше этого времени",IF(AND(ISNUMBER(T16),T16&gt;0),"пересечение "&amp;(Q16-T16)&amp;" мин: следующая бронь с "&amp;INT(MOD(T16,1440)/60)&amp;":"&amp;TEXT(MOD(T16,60),"00")&amp;", а стол освободится (с резервом) в "&amp;INT(MOD(Q16,1440)/60)&amp;":"&amp;TEXT(MOD(Q16,60),"00"),"пересечение с другой бронью этого стола в то же время")),"")))))))))</f>
      </c>
      <c r="M16" s="15">
        <f>IF(B16="","",IF(OR(I16="отменена",I16="не пришли"),"нет","да"))</f>
      </c>
      <c r="N16" s="15">
        <f>IF(OR(A16="",E16=""),"",ROUND((A16+E16)*1440,0))</f>
      </c>
      <c r="O16" s="15">
        <f>IF(OR(A16="",F16=""),"",ROUND((IF(G16="",A16,G16)+F16)*1440,0))</f>
      </c>
      <c r="P16" s="15">
        <f>IF(H16&lt;&gt;"",H16,IF($D$3&lt;&gt;"",$D$3,""))</f>
      </c>
      <c r="Q16" s="15">
        <f>IF(OR(O16="",P16=""),"",O16+P16)</f>
      </c>
      <c r="R16" s="15">
        <f>IF(OR(M16&lt;&gt;"да",C16="",N16="",Q16="",O16&lt;=N16),"",COUNTIFS($C$8:$C$207,C16,$M$8:$M$207,"да",$N$8:$N$207,"&lt;"&amp;Q16,$Q$8:$Q$207,"&gt;"&amp;N16)-1)</f>
      </c>
      <c r="S16" s="15">
        <f>IF(OR(R16="",R16=0),"",MAXIFS($Q$8:$Q$207,$C$8:$C$207,C16,$M$8:$M$207,"да",$N$8:$N$207,"&lt;"&amp;N16,$Q$8:$Q$207,"&gt;"&amp;N16))</f>
      </c>
      <c r="T16" s="15">
        <f>IF(OR(R16="",R16=0),"",MINIFS($N$8:$N$207,$C$8:$C$207,C16,$M$8:$M$207,"да",$N$8:$N$207,"&gt;"&amp;N16,$N$8:$N$207,"&lt;"&amp;Q16))</f>
      </c>
      <c r="U16" s="15">
        <f>IF(OR(B16="",M16="нет"),"",IF(LEFT(L16,2)="ок","","да"))</f>
      </c>
    </row>
    <row r="17" spans="1:21" x14ac:dyDescent="0.25">
      <c r="A17" s="11"/>
      <c r="B17" s="12"/>
      <c r="C17" s="12"/>
      <c r="D17" s="12"/>
      <c r="E17" s="13"/>
      <c r="F17" s="13"/>
      <c r="G17" s="11"/>
      <c r="H17" s="12"/>
      <c r="I17" s="12"/>
      <c r="J17" s="12"/>
      <c r="K17" s="14">
        <f>IF(C17="","",IF(COUNTIF('Пример — столы'!$A5:$A54,C17)=0,"нет в справочнике",IF(COUNTIFS('Пример — столы'!$A5:$A54,C17,'Пример — столы'!$B5:$B54,"&gt;0")=0,"не указано",VLOOKUP(C17,'Пример — столы'!$A5:$B54,2,0))))</f>
      </c>
      <c r="L17" s="14">
        <f>IF(B17="","",IF(M17="нет","не занимает стол — статус «"&amp;I17&amp;"»",IF(OR(A17="",C17="",D17="",E17="",F17=""),"нужно уточнить: дата, стол, гости, начало и окончание",IF(OR(K17="нет в справочнике",K17="не указано"),"нужно уточнить вместимость стола "&amp;C17,IF(O17&lt;=N17,"окончание не позже начала — проверьте время или впишите дату окончания",IF(P17="","нужно уточнить резерв между посадками",IF(AND(D17&lt;=K17,R17=0),"ок: мест хватает, пересечений нет",TRIM(IF(D17&gt;K17,"гостей "&amp;D17&amp;" при "&amp;K17&amp;" местах — нужен другой стол. ","")&amp;IF(R17&gt;0,IF(AND(ISNUMBER(S17),S17&gt;N17),"пересечение "&amp;(MIN(S17,Q17)-N17)&amp;" мин: стол занят другой бронью до "&amp;INT(MOD(S17,1440)/60)&amp;":"&amp;TEXT(MOD(S17,60),"00")&amp;" (с резервом) — свободен не раньше этого времени",IF(AND(ISNUMBER(T17),T17&gt;0),"пересечение "&amp;(Q17-T17)&amp;" мин: следующая бронь с "&amp;INT(MOD(T17,1440)/60)&amp;":"&amp;TEXT(MOD(T17,60),"00")&amp;", а стол освободится (с резервом) в "&amp;INT(MOD(Q17,1440)/60)&amp;":"&amp;TEXT(MOD(Q17,60),"00"),"пересечение с другой бронью этого стола в то же время")),"")))))))))</f>
      </c>
      <c r="M17" s="15">
        <f>IF(B17="","",IF(OR(I17="отменена",I17="не пришли"),"нет","да"))</f>
      </c>
      <c r="N17" s="15">
        <f>IF(OR(A17="",E17=""),"",ROUND((A17+E17)*1440,0))</f>
      </c>
      <c r="O17" s="15">
        <f>IF(OR(A17="",F17=""),"",ROUND((IF(G17="",A17,G17)+F17)*1440,0))</f>
      </c>
      <c r="P17" s="15">
        <f>IF(H17&lt;&gt;"",H17,IF($D$3&lt;&gt;"",$D$3,""))</f>
      </c>
      <c r="Q17" s="15">
        <f>IF(OR(O17="",P17=""),"",O17+P17)</f>
      </c>
      <c r="R17" s="15">
        <f>IF(OR(M17&lt;&gt;"да",C17="",N17="",Q17="",O17&lt;=N17),"",COUNTIFS($C$8:$C$207,C17,$M$8:$M$207,"да",$N$8:$N$207,"&lt;"&amp;Q17,$Q$8:$Q$207,"&gt;"&amp;N17)-1)</f>
      </c>
      <c r="S17" s="15">
        <f>IF(OR(R17="",R17=0),"",MAXIFS($Q$8:$Q$207,$C$8:$C$207,C17,$M$8:$M$207,"да",$N$8:$N$207,"&lt;"&amp;N17,$Q$8:$Q$207,"&gt;"&amp;N17))</f>
      </c>
      <c r="T17" s="15">
        <f>IF(OR(R17="",R17=0),"",MINIFS($N$8:$N$207,$C$8:$C$207,C17,$M$8:$M$207,"да",$N$8:$N$207,"&gt;"&amp;N17,$N$8:$N$207,"&lt;"&amp;Q17))</f>
      </c>
      <c r="U17" s="15">
        <f>IF(OR(B17="",M17="нет"),"",IF(LEFT(L17,2)="ок","","да"))</f>
      </c>
    </row>
    <row r="18" spans="1:21" x14ac:dyDescent="0.25">
      <c r="A18" s="11"/>
      <c r="B18" s="12"/>
      <c r="C18" s="12"/>
      <c r="D18" s="12"/>
      <c r="E18" s="13"/>
      <c r="F18" s="13"/>
      <c r="G18" s="11"/>
      <c r="H18" s="12"/>
      <c r="I18" s="12"/>
      <c r="J18" s="12"/>
      <c r="K18" s="14">
        <f>IF(C18="","",IF(COUNTIF('Пример — столы'!$A5:$A54,C18)=0,"нет в справочнике",IF(COUNTIFS('Пример — столы'!$A5:$A54,C18,'Пример — столы'!$B5:$B54,"&gt;0")=0,"не указано",VLOOKUP(C18,'Пример — столы'!$A5:$B54,2,0))))</f>
      </c>
      <c r="L18" s="14">
        <f>IF(B18="","",IF(M18="нет","не занимает стол — статус «"&amp;I18&amp;"»",IF(OR(A18="",C18="",D18="",E18="",F18=""),"нужно уточнить: дата, стол, гости, начало и окончание",IF(OR(K18="нет в справочнике",K18="не указано"),"нужно уточнить вместимость стола "&amp;C18,IF(O18&lt;=N18,"окончание не позже начала — проверьте время или впишите дату окончания",IF(P18="","нужно уточнить резерв между посадками",IF(AND(D18&lt;=K18,R18=0),"ок: мест хватает, пересечений нет",TRIM(IF(D18&gt;K18,"гостей "&amp;D18&amp;" при "&amp;K18&amp;" местах — нужен другой стол. ","")&amp;IF(R18&gt;0,IF(AND(ISNUMBER(S18),S18&gt;N18),"пересечение "&amp;(MIN(S18,Q18)-N18)&amp;" мин: стол занят другой бронью до "&amp;INT(MOD(S18,1440)/60)&amp;":"&amp;TEXT(MOD(S18,60),"00")&amp;" (с резервом) — свободен не раньше этого времени",IF(AND(ISNUMBER(T18),T18&gt;0),"пересечение "&amp;(Q18-T18)&amp;" мин: следующая бронь с "&amp;INT(MOD(T18,1440)/60)&amp;":"&amp;TEXT(MOD(T18,60),"00")&amp;", а стол освободится (с резервом) в "&amp;INT(MOD(Q18,1440)/60)&amp;":"&amp;TEXT(MOD(Q18,60),"00"),"пересечение с другой бронью этого стола в то же время")),"")))))))))</f>
      </c>
      <c r="M18" s="15">
        <f>IF(B18="","",IF(OR(I18="отменена",I18="не пришли"),"нет","да"))</f>
      </c>
      <c r="N18" s="15">
        <f>IF(OR(A18="",E18=""),"",ROUND((A18+E18)*1440,0))</f>
      </c>
      <c r="O18" s="15">
        <f>IF(OR(A18="",F18=""),"",ROUND((IF(G18="",A18,G18)+F18)*1440,0))</f>
      </c>
      <c r="P18" s="15">
        <f>IF(H18&lt;&gt;"",H18,IF($D$3&lt;&gt;"",$D$3,""))</f>
      </c>
      <c r="Q18" s="15">
        <f>IF(OR(O18="",P18=""),"",O18+P18)</f>
      </c>
      <c r="R18" s="15">
        <f>IF(OR(M18&lt;&gt;"да",C18="",N18="",Q18="",O18&lt;=N18),"",COUNTIFS($C$8:$C$207,C18,$M$8:$M$207,"да",$N$8:$N$207,"&lt;"&amp;Q18,$Q$8:$Q$207,"&gt;"&amp;N18)-1)</f>
      </c>
      <c r="S18" s="15">
        <f>IF(OR(R18="",R18=0),"",MAXIFS($Q$8:$Q$207,$C$8:$C$207,C18,$M$8:$M$207,"да",$N$8:$N$207,"&lt;"&amp;N18,$Q$8:$Q$207,"&gt;"&amp;N18))</f>
      </c>
      <c r="T18" s="15">
        <f>IF(OR(R18="",R18=0),"",MINIFS($N$8:$N$207,$C$8:$C$207,C18,$M$8:$M$207,"да",$N$8:$N$207,"&gt;"&amp;N18,$N$8:$N$207,"&lt;"&amp;Q18))</f>
      </c>
      <c r="U18" s="15">
        <f>IF(OR(B18="",M18="нет"),"",IF(LEFT(L18,2)="ок","","да"))</f>
      </c>
    </row>
    <row r="19" spans="1:21" x14ac:dyDescent="0.25">
      <c r="A19" s="11"/>
      <c r="B19" s="12"/>
      <c r="C19" s="12"/>
      <c r="D19" s="12"/>
      <c r="E19" s="13"/>
      <c r="F19" s="13"/>
      <c r="G19" s="11"/>
      <c r="H19" s="12"/>
      <c r="I19" s="12"/>
      <c r="J19" s="12"/>
      <c r="K19" s="14">
        <f>IF(C19="","",IF(COUNTIF('Пример — столы'!$A5:$A54,C19)=0,"нет в справочнике",IF(COUNTIFS('Пример — столы'!$A5:$A54,C19,'Пример — столы'!$B5:$B54,"&gt;0")=0,"не указано",VLOOKUP(C19,'Пример — столы'!$A5:$B54,2,0))))</f>
      </c>
      <c r="L19" s="14">
        <f>IF(B19="","",IF(M19="нет","не занимает стол — статус «"&amp;I19&amp;"»",IF(OR(A19="",C19="",D19="",E19="",F19=""),"нужно уточнить: дата, стол, гости, начало и окончание",IF(OR(K19="нет в справочнике",K19="не указано"),"нужно уточнить вместимость стола "&amp;C19,IF(O19&lt;=N19,"окончание не позже начала — проверьте время или впишите дату окончания",IF(P19="","нужно уточнить резерв между посадками",IF(AND(D19&lt;=K19,R19=0),"ок: мест хватает, пересечений нет",TRIM(IF(D19&gt;K19,"гостей "&amp;D19&amp;" при "&amp;K19&amp;" местах — нужен другой стол. ","")&amp;IF(R19&gt;0,IF(AND(ISNUMBER(S19),S19&gt;N19),"пересечение "&amp;(MIN(S19,Q19)-N19)&amp;" мин: стол занят другой бронью до "&amp;INT(MOD(S19,1440)/60)&amp;":"&amp;TEXT(MOD(S19,60),"00")&amp;" (с резервом) — свободен не раньше этого времени",IF(AND(ISNUMBER(T19),T19&gt;0),"пересечение "&amp;(Q19-T19)&amp;" мин: следующая бронь с "&amp;INT(MOD(T19,1440)/60)&amp;":"&amp;TEXT(MOD(T19,60),"00")&amp;", а стол освободится (с резервом) в "&amp;INT(MOD(Q19,1440)/60)&amp;":"&amp;TEXT(MOD(Q19,60),"00"),"пересечение с другой бронью этого стола в то же время")),"")))))))))</f>
      </c>
      <c r="M19" s="15">
        <f>IF(B19="","",IF(OR(I19="отменена",I19="не пришли"),"нет","да"))</f>
      </c>
      <c r="N19" s="15">
        <f>IF(OR(A19="",E19=""),"",ROUND((A19+E19)*1440,0))</f>
      </c>
      <c r="O19" s="15">
        <f>IF(OR(A19="",F19=""),"",ROUND((IF(G19="",A19,G19)+F19)*1440,0))</f>
      </c>
      <c r="P19" s="15">
        <f>IF(H19&lt;&gt;"",H19,IF($D$3&lt;&gt;"",$D$3,""))</f>
      </c>
      <c r="Q19" s="15">
        <f>IF(OR(O19="",P19=""),"",O19+P19)</f>
      </c>
      <c r="R19" s="15">
        <f>IF(OR(M19&lt;&gt;"да",C19="",N19="",Q19="",O19&lt;=N19),"",COUNTIFS($C$8:$C$207,C19,$M$8:$M$207,"да",$N$8:$N$207,"&lt;"&amp;Q19,$Q$8:$Q$207,"&gt;"&amp;N19)-1)</f>
      </c>
      <c r="S19" s="15">
        <f>IF(OR(R19="",R19=0),"",MAXIFS($Q$8:$Q$207,$C$8:$C$207,C19,$M$8:$M$207,"да",$N$8:$N$207,"&lt;"&amp;N19,$Q$8:$Q$207,"&gt;"&amp;N19))</f>
      </c>
      <c r="T19" s="15">
        <f>IF(OR(R19="",R19=0),"",MINIFS($N$8:$N$207,$C$8:$C$207,C19,$M$8:$M$207,"да",$N$8:$N$207,"&gt;"&amp;N19,$N$8:$N$207,"&lt;"&amp;Q19))</f>
      </c>
      <c r="U19" s="15">
        <f>IF(OR(B19="",M19="нет"),"",IF(LEFT(L19,2)="ок","","да"))</f>
      </c>
    </row>
    <row r="20" spans="1:21" x14ac:dyDescent="0.25">
      <c r="A20" s="11"/>
      <c r="B20" s="12"/>
      <c r="C20" s="12"/>
      <c r="D20" s="12"/>
      <c r="E20" s="13"/>
      <c r="F20" s="13"/>
      <c r="G20" s="11"/>
      <c r="H20" s="12"/>
      <c r="I20" s="12"/>
      <c r="J20" s="12"/>
      <c r="K20" s="14">
        <f>IF(C20="","",IF(COUNTIF('Пример — столы'!$A5:$A54,C20)=0,"нет в справочнике",IF(COUNTIFS('Пример — столы'!$A5:$A54,C20,'Пример — столы'!$B5:$B54,"&gt;0")=0,"не указано",VLOOKUP(C20,'Пример — столы'!$A5:$B54,2,0))))</f>
      </c>
      <c r="L20" s="14">
        <f>IF(B20="","",IF(M20="нет","не занимает стол — статус «"&amp;I20&amp;"»",IF(OR(A20="",C20="",D20="",E20="",F20=""),"нужно уточнить: дата, стол, гости, начало и окончание",IF(OR(K20="нет в справочнике",K20="не указано"),"нужно уточнить вместимость стола "&amp;C20,IF(O20&lt;=N20,"окончание не позже начала — проверьте время или впишите дату окончания",IF(P20="","нужно уточнить резерв между посадками",IF(AND(D20&lt;=K20,R20=0),"ок: мест хватает, пересечений нет",TRIM(IF(D20&gt;K20,"гостей "&amp;D20&amp;" при "&amp;K20&amp;" местах — нужен другой стол. ","")&amp;IF(R20&gt;0,IF(AND(ISNUMBER(S20),S20&gt;N20),"пересечение "&amp;(MIN(S20,Q20)-N20)&amp;" мин: стол занят другой бронью до "&amp;INT(MOD(S20,1440)/60)&amp;":"&amp;TEXT(MOD(S20,60),"00")&amp;" (с резервом) — свободен не раньше этого времени",IF(AND(ISNUMBER(T20),T20&gt;0),"пересечение "&amp;(Q20-T20)&amp;" мин: следующая бронь с "&amp;INT(MOD(T20,1440)/60)&amp;":"&amp;TEXT(MOD(T20,60),"00")&amp;", а стол освободится (с резервом) в "&amp;INT(MOD(Q20,1440)/60)&amp;":"&amp;TEXT(MOD(Q20,60),"00"),"пересечение с другой бронью этого стола в то же время")),"")))))))))</f>
      </c>
      <c r="M20" s="15">
        <f>IF(B20="","",IF(OR(I20="отменена",I20="не пришли"),"нет","да"))</f>
      </c>
      <c r="N20" s="15">
        <f>IF(OR(A20="",E20=""),"",ROUND((A20+E20)*1440,0))</f>
      </c>
      <c r="O20" s="15">
        <f>IF(OR(A20="",F20=""),"",ROUND((IF(G20="",A20,G20)+F20)*1440,0))</f>
      </c>
      <c r="P20" s="15">
        <f>IF(H20&lt;&gt;"",H20,IF($D$3&lt;&gt;"",$D$3,""))</f>
      </c>
      <c r="Q20" s="15">
        <f>IF(OR(O20="",P20=""),"",O20+P20)</f>
      </c>
      <c r="R20" s="15">
        <f>IF(OR(M20&lt;&gt;"да",C20="",N20="",Q20="",O20&lt;=N20),"",COUNTIFS($C$8:$C$207,C20,$M$8:$M$207,"да",$N$8:$N$207,"&lt;"&amp;Q20,$Q$8:$Q$207,"&gt;"&amp;N20)-1)</f>
      </c>
      <c r="S20" s="15">
        <f>IF(OR(R20="",R20=0),"",MAXIFS($Q$8:$Q$207,$C$8:$C$207,C20,$M$8:$M$207,"да",$N$8:$N$207,"&lt;"&amp;N20,$Q$8:$Q$207,"&gt;"&amp;N20))</f>
      </c>
      <c r="T20" s="15">
        <f>IF(OR(R20="",R20=0),"",MINIFS($N$8:$N$207,$C$8:$C$207,C20,$M$8:$M$207,"да",$N$8:$N$207,"&gt;"&amp;N20,$N$8:$N$207,"&lt;"&amp;Q20))</f>
      </c>
      <c r="U20" s="15">
        <f>IF(OR(B20="",M20="нет"),"",IF(LEFT(L20,2)="ок","","да"))</f>
      </c>
    </row>
    <row r="21" spans="1:21" x14ac:dyDescent="0.25">
      <c r="A21" s="11"/>
      <c r="B21" s="12"/>
      <c r="C21" s="12"/>
      <c r="D21" s="12"/>
      <c r="E21" s="13"/>
      <c r="F21" s="13"/>
      <c r="G21" s="11"/>
      <c r="H21" s="12"/>
      <c r="I21" s="12"/>
      <c r="J21" s="12"/>
      <c r="K21" s="14">
        <f>IF(C21="","",IF(COUNTIF('Пример — столы'!$A5:$A54,C21)=0,"нет в справочнике",IF(COUNTIFS('Пример — столы'!$A5:$A54,C21,'Пример — столы'!$B5:$B54,"&gt;0")=0,"не указано",VLOOKUP(C21,'Пример — столы'!$A5:$B54,2,0))))</f>
      </c>
      <c r="L21" s="14">
        <f>IF(B21="","",IF(M21="нет","не занимает стол — статус «"&amp;I21&amp;"»",IF(OR(A21="",C21="",D21="",E21="",F21=""),"нужно уточнить: дата, стол, гости, начало и окончание",IF(OR(K21="нет в справочнике",K21="не указано"),"нужно уточнить вместимость стола "&amp;C21,IF(O21&lt;=N21,"окончание не позже начала — проверьте время или впишите дату окончания",IF(P21="","нужно уточнить резерв между посадками",IF(AND(D21&lt;=K21,R21=0),"ок: мест хватает, пересечений нет",TRIM(IF(D21&gt;K21,"гостей "&amp;D21&amp;" при "&amp;K21&amp;" местах — нужен другой стол. ","")&amp;IF(R21&gt;0,IF(AND(ISNUMBER(S21),S21&gt;N21),"пересечение "&amp;(MIN(S21,Q21)-N21)&amp;" мин: стол занят другой бронью до "&amp;INT(MOD(S21,1440)/60)&amp;":"&amp;TEXT(MOD(S21,60),"00")&amp;" (с резервом) — свободен не раньше этого времени",IF(AND(ISNUMBER(T21),T21&gt;0),"пересечение "&amp;(Q21-T21)&amp;" мин: следующая бронь с "&amp;INT(MOD(T21,1440)/60)&amp;":"&amp;TEXT(MOD(T21,60),"00")&amp;", а стол освободится (с резервом) в "&amp;INT(MOD(Q21,1440)/60)&amp;":"&amp;TEXT(MOD(Q21,60),"00"),"пересечение с другой бронью этого стола в то же время")),"")))))))))</f>
      </c>
      <c r="M21" s="15">
        <f>IF(B21="","",IF(OR(I21="отменена",I21="не пришли"),"нет","да"))</f>
      </c>
      <c r="N21" s="15">
        <f>IF(OR(A21="",E21=""),"",ROUND((A21+E21)*1440,0))</f>
      </c>
      <c r="O21" s="15">
        <f>IF(OR(A21="",F21=""),"",ROUND((IF(G21="",A21,G21)+F21)*1440,0))</f>
      </c>
      <c r="P21" s="15">
        <f>IF(H21&lt;&gt;"",H21,IF($D$3&lt;&gt;"",$D$3,""))</f>
      </c>
      <c r="Q21" s="15">
        <f>IF(OR(O21="",P21=""),"",O21+P21)</f>
      </c>
      <c r="R21" s="15">
        <f>IF(OR(M21&lt;&gt;"да",C21="",N21="",Q21="",O21&lt;=N21),"",COUNTIFS($C$8:$C$207,C21,$M$8:$M$207,"да",$N$8:$N$207,"&lt;"&amp;Q21,$Q$8:$Q$207,"&gt;"&amp;N21)-1)</f>
      </c>
      <c r="S21" s="15">
        <f>IF(OR(R21="",R21=0),"",MAXIFS($Q$8:$Q$207,$C$8:$C$207,C21,$M$8:$M$207,"да",$N$8:$N$207,"&lt;"&amp;N21,$Q$8:$Q$207,"&gt;"&amp;N21))</f>
      </c>
      <c r="T21" s="15">
        <f>IF(OR(R21="",R21=0),"",MINIFS($N$8:$N$207,$C$8:$C$207,C21,$M$8:$M$207,"да",$N$8:$N$207,"&gt;"&amp;N21,$N$8:$N$207,"&lt;"&amp;Q21))</f>
      </c>
      <c r="U21" s="15">
        <f>IF(OR(B21="",M21="нет"),"",IF(LEFT(L21,2)="ок","","да"))</f>
      </c>
    </row>
    <row r="22" spans="1:21" x14ac:dyDescent="0.25">
      <c r="A22" s="11"/>
      <c r="B22" s="12"/>
      <c r="C22" s="12"/>
      <c r="D22" s="12"/>
      <c r="E22" s="13"/>
      <c r="F22" s="13"/>
      <c r="G22" s="11"/>
      <c r="H22" s="12"/>
      <c r="I22" s="12"/>
      <c r="J22" s="12"/>
      <c r="K22" s="14">
        <f>IF(C22="","",IF(COUNTIF('Пример — столы'!$A5:$A54,C22)=0,"нет в справочнике",IF(COUNTIFS('Пример — столы'!$A5:$A54,C22,'Пример — столы'!$B5:$B54,"&gt;0")=0,"не указано",VLOOKUP(C22,'Пример — столы'!$A5:$B54,2,0))))</f>
      </c>
      <c r="L22" s="14">
        <f>IF(B22="","",IF(M22="нет","не занимает стол — статус «"&amp;I22&amp;"»",IF(OR(A22="",C22="",D22="",E22="",F22=""),"нужно уточнить: дата, стол, гости, начало и окончание",IF(OR(K22="нет в справочнике",K22="не указано"),"нужно уточнить вместимость стола "&amp;C22,IF(O22&lt;=N22,"окончание не позже начала — проверьте время или впишите дату окончания",IF(P22="","нужно уточнить резерв между посадками",IF(AND(D22&lt;=K22,R22=0),"ок: мест хватает, пересечений нет",TRIM(IF(D22&gt;K22,"гостей "&amp;D22&amp;" при "&amp;K22&amp;" местах — нужен другой стол. ","")&amp;IF(R22&gt;0,IF(AND(ISNUMBER(S22),S22&gt;N22),"пересечение "&amp;(MIN(S22,Q22)-N22)&amp;" мин: стол занят другой бронью до "&amp;INT(MOD(S22,1440)/60)&amp;":"&amp;TEXT(MOD(S22,60),"00")&amp;" (с резервом) — свободен не раньше этого времени",IF(AND(ISNUMBER(T22),T22&gt;0),"пересечение "&amp;(Q22-T22)&amp;" мин: следующая бронь с "&amp;INT(MOD(T22,1440)/60)&amp;":"&amp;TEXT(MOD(T22,60),"00")&amp;", а стол освободится (с резервом) в "&amp;INT(MOD(Q22,1440)/60)&amp;":"&amp;TEXT(MOD(Q22,60),"00"),"пересечение с другой бронью этого стола в то же время")),"")))))))))</f>
      </c>
      <c r="M22" s="15">
        <f>IF(B22="","",IF(OR(I22="отменена",I22="не пришли"),"нет","да"))</f>
      </c>
      <c r="N22" s="15">
        <f>IF(OR(A22="",E22=""),"",ROUND((A22+E22)*1440,0))</f>
      </c>
      <c r="O22" s="15">
        <f>IF(OR(A22="",F22=""),"",ROUND((IF(G22="",A22,G22)+F22)*1440,0))</f>
      </c>
      <c r="P22" s="15">
        <f>IF(H22&lt;&gt;"",H22,IF($D$3&lt;&gt;"",$D$3,""))</f>
      </c>
      <c r="Q22" s="15">
        <f>IF(OR(O22="",P22=""),"",O22+P22)</f>
      </c>
      <c r="R22" s="15">
        <f>IF(OR(M22&lt;&gt;"да",C22="",N22="",Q22="",O22&lt;=N22),"",COUNTIFS($C$8:$C$207,C22,$M$8:$M$207,"да",$N$8:$N$207,"&lt;"&amp;Q22,$Q$8:$Q$207,"&gt;"&amp;N22)-1)</f>
      </c>
      <c r="S22" s="15">
        <f>IF(OR(R22="",R22=0),"",MAXIFS($Q$8:$Q$207,$C$8:$C$207,C22,$M$8:$M$207,"да",$N$8:$N$207,"&lt;"&amp;N22,$Q$8:$Q$207,"&gt;"&amp;N22))</f>
      </c>
      <c r="T22" s="15">
        <f>IF(OR(R22="",R22=0),"",MINIFS($N$8:$N$207,$C$8:$C$207,C22,$M$8:$M$207,"да",$N$8:$N$207,"&gt;"&amp;N22,$N$8:$N$207,"&lt;"&amp;Q22))</f>
      </c>
      <c r="U22" s="15">
        <f>IF(OR(B22="",M22="нет"),"",IF(LEFT(L22,2)="ок","","да"))</f>
      </c>
    </row>
    <row r="23" spans="1:21" x14ac:dyDescent="0.25">
      <c r="A23" s="11"/>
      <c r="B23" s="12"/>
      <c r="C23" s="12"/>
      <c r="D23" s="12"/>
      <c r="E23" s="13"/>
      <c r="F23" s="13"/>
      <c r="G23" s="11"/>
      <c r="H23" s="12"/>
      <c r="I23" s="12"/>
      <c r="J23" s="12"/>
      <c r="K23" s="14">
        <f>IF(C23="","",IF(COUNTIF('Пример — столы'!$A5:$A54,C23)=0,"нет в справочнике",IF(COUNTIFS('Пример — столы'!$A5:$A54,C23,'Пример — столы'!$B5:$B54,"&gt;0")=0,"не указано",VLOOKUP(C23,'Пример — столы'!$A5:$B54,2,0))))</f>
      </c>
      <c r="L23" s="14">
        <f>IF(B23="","",IF(M23="нет","не занимает стол — статус «"&amp;I23&amp;"»",IF(OR(A23="",C23="",D23="",E23="",F23=""),"нужно уточнить: дата, стол, гости, начало и окончание",IF(OR(K23="нет в справочнике",K23="не указано"),"нужно уточнить вместимость стола "&amp;C23,IF(O23&lt;=N23,"окончание не позже начала — проверьте время или впишите дату окончания",IF(P23="","нужно уточнить резерв между посадками",IF(AND(D23&lt;=K23,R23=0),"ок: мест хватает, пересечений нет",TRIM(IF(D23&gt;K23,"гостей "&amp;D23&amp;" при "&amp;K23&amp;" местах — нужен другой стол. ","")&amp;IF(R23&gt;0,IF(AND(ISNUMBER(S23),S23&gt;N23),"пересечение "&amp;(MIN(S23,Q23)-N23)&amp;" мин: стол занят другой бронью до "&amp;INT(MOD(S23,1440)/60)&amp;":"&amp;TEXT(MOD(S23,60),"00")&amp;" (с резервом) — свободен не раньше этого времени",IF(AND(ISNUMBER(T23),T23&gt;0),"пересечение "&amp;(Q23-T23)&amp;" мин: следующая бронь с "&amp;INT(MOD(T23,1440)/60)&amp;":"&amp;TEXT(MOD(T23,60),"00")&amp;", а стол освободится (с резервом) в "&amp;INT(MOD(Q23,1440)/60)&amp;":"&amp;TEXT(MOD(Q23,60),"00"),"пересечение с другой бронью этого стола в то же время")),"")))))))))</f>
      </c>
      <c r="M23" s="15">
        <f>IF(B23="","",IF(OR(I23="отменена",I23="не пришли"),"нет","да"))</f>
      </c>
      <c r="N23" s="15">
        <f>IF(OR(A23="",E23=""),"",ROUND((A23+E23)*1440,0))</f>
      </c>
      <c r="O23" s="15">
        <f>IF(OR(A23="",F23=""),"",ROUND((IF(G23="",A23,G23)+F23)*1440,0))</f>
      </c>
      <c r="P23" s="15">
        <f>IF(H23&lt;&gt;"",H23,IF($D$3&lt;&gt;"",$D$3,""))</f>
      </c>
      <c r="Q23" s="15">
        <f>IF(OR(O23="",P23=""),"",O23+P23)</f>
      </c>
      <c r="R23" s="15">
        <f>IF(OR(M23&lt;&gt;"да",C23="",N23="",Q23="",O23&lt;=N23),"",COUNTIFS($C$8:$C$207,C23,$M$8:$M$207,"да",$N$8:$N$207,"&lt;"&amp;Q23,$Q$8:$Q$207,"&gt;"&amp;N23)-1)</f>
      </c>
      <c r="S23" s="15">
        <f>IF(OR(R23="",R23=0),"",MAXIFS($Q$8:$Q$207,$C$8:$C$207,C23,$M$8:$M$207,"да",$N$8:$N$207,"&lt;"&amp;N23,$Q$8:$Q$207,"&gt;"&amp;N23))</f>
      </c>
      <c r="T23" s="15">
        <f>IF(OR(R23="",R23=0),"",MINIFS($N$8:$N$207,$C$8:$C$207,C23,$M$8:$M$207,"да",$N$8:$N$207,"&gt;"&amp;N23,$N$8:$N$207,"&lt;"&amp;Q23))</f>
      </c>
      <c r="U23" s="15">
        <f>IF(OR(B23="",M23="нет"),"",IF(LEFT(L23,2)="ок","","да"))</f>
      </c>
    </row>
    <row r="24" spans="1:21" x14ac:dyDescent="0.25">
      <c r="A24" s="11"/>
      <c r="B24" s="12"/>
      <c r="C24" s="12"/>
      <c r="D24" s="12"/>
      <c r="E24" s="13"/>
      <c r="F24" s="13"/>
      <c r="G24" s="11"/>
      <c r="H24" s="12"/>
      <c r="I24" s="12"/>
      <c r="J24" s="12"/>
      <c r="K24" s="14">
        <f>IF(C24="","",IF(COUNTIF('Пример — столы'!$A5:$A54,C24)=0,"нет в справочнике",IF(COUNTIFS('Пример — столы'!$A5:$A54,C24,'Пример — столы'!$B5:$B54,"&gt;0")=0,"не указано",VLOOKUP(C24,'Пример — столы'!$A5:$B54,2,0))))</f>
      </c>
      <c r="L24" s="14">
        <f>IF(B24="","",IF(M24="нет","не занимает стол — статус «"&amp;I24&amp;"»",IF(OR(A24="",C24="",D24="",E24="",F24=""),"нужно уточнить: дата, стол, гости, начало и окончание",IF(OR(K24="нет в справочнике",K24="не указано"),"нужно уточнить вместимость стола "&amp;C24,IF(O24&lt;=N24,"окончание не позже начала — проверьте время или впишите дату окончания",IF(P24="","нужно уточнить резерв между посадками",IF(AND(D24&lt;=K24,R24=0),"ок: мест хватает, пересечений нет",TRIM(IF(D24&gt;K24,"гостей "&amp;D24&amp;" при "&amp;K24&amp;" местах — нужен другой стол. ","")&amp;IF(R24&gt;0,IF(AND(ISNUMBER(S24),S24&gt;N24),"пересечение "&amp;(MIN(S24,Q24)-N24)&amp;" мин: стол занят другой бронью до "&amp;INT(MOD(S24,1440)/60)&amp;":"&amp;TEXT(MOD(S24,60),"00")&amp;" (с резервом) — свободен не раньше этого времени",IF(AND(ISNUMBER(T24),T24&gt;0),"пересечение "&amp;(Q24-T24)&amp;" мин: следующая бронь с "&amp;INT(MOD(T24,1440)/60)&amp;":"&amp;TEXT(MOD(T24,60),"00")&amp;", а стол освободится (с резервом) в "&amp;INT(MOD(Q24,1440)/60)&amp;":"&amp;TEXT(MOD(Q24,60),"00"),"пересечение с другой бронью этого стола в то же время")),"")))))))))</f>
      </c>
      <c r="M24" s="15">
        <f>IF(B24="","",IF(OR(I24="отменена",I24="не пришли"),"нет","да"))</f>
      </c>
      <c r="N24" s="15">
        <f>IF(OR(A24="",E24=""),"",ROUND((A24+E24)*1440,0))</f>
      </c>
      <c r="O24" s="15">
        <f>IF(OR(A24="",F24=""),"",ROUND((IF(G24="",A24,G24)+F24)*1440,0))</f>
      </c>
      <c r="P24" s="15">
        <f>IF(H24&lt;&gt;"",H24,IF($D$3&lt;&gt;"",$D$3,""))</f>
      </c>
      <c r="Q24" s="15">
        <f>IF(OR(O24="",P24=""),"",O24+P24)</f>
      </c>
      <c r="R24" s="15">
        <f>IF(OR(M24&lt;&gt;"да",C24="",N24="",Q24="",O24&lt;=N24),"",COUNTIFS($C$8:$C$207,C24,$M$8:$M$207,"да",$N$8:$N$207,"&lt;"&amp;Q24,$Q$8:$Q$207,"&gt;"&amp;N24)-1)</f>
      </c>
      <c r="S24" s="15">
        <f>IF(OR(R24="",R24=0),"",MAXIFS($Q$8:$Q$207,$C$8:$C$207,C24,$M$8:$M$207,"да",$N$8:$N$207,"&lt;"&amp;N24,$Q$8:$Q$207,"&gt;"&amp;N24))</f>
      </c>
      <c r="T24" s="15">
        <f>IF(OR(R24="",R24=0),"",MINIFS($N$8:$N$207,$C$8:$C$207,C24,$M$8:$M$207,"да",$N$8:$N$207,"&gt;"&amp;N24,$N$8:$N$207,"&lt;"&amp;Q24))</f>
      </c>
      <c r="U24" s="15">
        <f>IF(OR(B24="",M24="нет"),"",IF(LEFT(L24,2)="ок","","да"))</f>
      </c>
    </row>
    <row r="25" spans="1:21" x14ac:dyDescent="0.25">
      <c r="A25" s="11"/>
      <c r="B25" s="12"/>
      <c r="C25" s="12"/>
      <c r="D25" s="12"/>
      <c r="E25" s="13"/>
      <c r="F25" s="13"/>
      <c r="G25" s="11"/>
      <c r="H25" s="12"/>
      <c r="I25" s="12"/>
      <c r="J25" s="12"/>
      <c r="K25" s="14">
        <f>IF(C25="","",IF(COUNTIF('Пример — столы'!$A5:$A54,C25)=0,"нет в справочнике",IF(COUNTIFS('Пример — столы'!$A5:$A54,C25,'Пример — столы'!$B5:$B54,"&gt;0")=0,"не указано",VLOOKUP(C25,'Пример — столы'!$A5:$B54,2,0))))</f>
      </c>
      <c r="L25" s="14">
        <f>IF(B25="","",IF(M25="нет","не занимает стол — статус «"&amp;I25&amp;"»",IF(OR(A25="",C25="",D25="",E25="",F25=""),"нужно уточнить: дата, стол, гости, начало и окончание",IF(OR(K25="нет в справочнике",K25="не указано"),"нужно уточнить вместимость стола "&amp;C25,IF(O25&lt;=N25,"окончание не позже начала — проверьте время или впишите дату окончания",IF(P25="","нужно уточнить резерв между посадками",IF(AND(D25&lt;=K25,R25=0),"ок: мест хватает, пересечений нет",TRIM(IF(D25&gt;K25,"гостей "&amp;D25&amp;" при "&amp;K25&amp;" местах — нужен другой стол. ","")&amp;IF(R25&gt;0,IF(AND(ISNUMBER(S25),S25&gt;N25),"пересечение "&amp;(MIN(S25,Q25)-N25)&amp;" мин: стол занят другой бронью до "&amp;INT(MOD(S25,1440)/60)&amp;":"&amp;TEXT(MOD(S25,60),"00")&amp;" (с резервом) — свободен не раньше этого времени",IF(AND(ISNUMBER(T25),T25&gt;0),"пересечение "&amp;(Q25-T25)&amp;" мин: следующая бронь с "&amp;INT(MOD(T25,1440)/60)&amp;":"&amp;TEXT(MOD(T25,60),"00")&amp;", а стол освободится (с резервом) в "&amp;INT(MOD(Q25,1440)/60)&amp;":"&amp;TEXT(MOD(Q25,60),"00"),"пересечение с другой бронью этого стола в то же время")),"")))))))))</f>
      </c>
      <c r="M25" s="15">
        <f>IF(B25="","",IF(OR(I25="отменена",I25="не пришли"),"нет","да"))</f>
      </c>
      <c r="N25" s="15">
        <f>IF(OR(A25="",E25=""),"",ROUND((A25+E25)*1440,0))</f>
      </c>
      <c r="O25" s="15">
        <f>IF(OR(A25="",F25=""),"",ROUND((IF(G25="",A25,G25)+F25)*1440,0))</f>
      </c>
      <c r="P25" s="15">
        <f>IF(H25&lt;&gt;"",H25,IF($D$3&lt;&gt;"",$D$3,""))</f>
      </c>
      <c r="Q25" s="15">
        <f>IF(OR(O25="",P25=""),"",O25+P25)</f>
      </c>
      <c r="R25" s="15">
        <f>IF(OR(M25&lt;&gt;"да",C25="",N25="",Q25="",O25&lt;=N25),"",COUNTIFS($C$8:$C$207,C25,$M$8:$M$207,"да",$N$8:$N$207,"&lt;"&amp;Q25,$Q$8:$Q$207,"&gt;"&amp;N25)-1)</f>
      </c>
      <c r="S25" s="15">
        <f>IF(OR(R25="",R25=0),"",MAXIFS($Q$8:$Q$207,$C$8:$C$207,C25,$M$8:$M$207,"да",$N$8:$N$207,"&lt;"&amp;N25,$Q$8:$Q$207,"&gt;"&amp;N25))</f>
      </c>
      <c r="T25" s="15">
        <f>IF(OR(R25="",R25=0),"",MINIFS($N$8:$N$207,$C$8:$C$207,C25,$M$8:$M$207,"да",$N$8:$N$207,"&gt;"&amp;N25,$N$8:$N$207,"&lt;"&amp;Q25))</f>
      </c>
      <c r="U25" s="15">
        <f>IF(OR(B25="",M25="нет"),"",IF(LEFT(L25,2)="ок","","да"))</f>
      </c>
    </row>
    <row r="26" spans="1:21" x14ac:dyDescent="0.25">
      <c r="A26" s="11"/>
      <c r="B26" s="12"/>
      <c r="C26" s="12"/>
      <c r="D26" s="12"/>
      <c r="E26" s="13"/>
      <c r="F26" s="13"/>
      <c r="G26" s="11"/>
      <c r="H26" s="12"/>
      <c r="I26" s="12"/>
      <c r="J26" s="12"/>
      <c r="K26" s="14">
        <f>IF(C26="","",IF(COUNTIF('Пример — столы'!$A5:$A54,C26)=0,"нет в справочнике",IF(COUNTIFS('Пример — столы'!$A5:$A54,C26,'Пример — столы'!$B5:$B54,"&gt;0")=0,"не указано",VLOOKUP(C26,'Пример — столы'!$A5:$B54,2,0))))</f>
      </c>
      <c r="L26" s="14">
        <f>IF(B26="","",IF(M26="нет","не занимает стол — статус «"&amp;I26&amp;"»",IF(OR(A26="",C26="",D26="",E26="",F26=""),"нужно уточнить: дата, стол, гости, начало и окончание",IF(OR(K26="нет в справочнике",K26="не указано"),"нужно уточнить вместимость стола "&amp;C26,IF(O26&lt;=N26,"окончание не позже начала — проверьте время или впишите дату окончания",IF(P26="","нужно уточнить резерв между посадками",IF(AND(D26&lt;=K26,R26=0),"ок: мест хватает, пересечений нет",TRIM(IF(D26&gt;K26,"гостей "&amp;D26&amp;" при "&amp;K26&amp;" местах — нужен другой стол. ","")&amp;IF(R26&gt;0,IF(AND(ISNUMBER(S26),S26&gt;N26),"пересечение "&amp;(MIN(S26,Q26)-N26)&amp;" мин: стол занят другой бронью до "&amp;INT(MOD(S26,1440)/60)&amp;":"&amp;TEXT(MOD(S26,60),"00")&amp;" (с резервом) — свободен не раньше этого времени",IF(AND(ISNUMBER(T26),T26&gt;0),"пересечение "&amp;(Q26-T26)&amp;" мин: следующая бронь с "&amp;INT(MOD(T26,1440)/60)&amp;":"&amp;TEXT(MOD(T26,60),"00")&amp;", а стол освободится (с резервом) в "&amp;INT(MOD(Q26,1440)/60)&amp;":"&amp;TEXT(MOD(Q26,60),"00"),"пересечение с другой бронью этого стола в то же время")),"")))))))))</f>
      </c>
      <c r="M26" s="15">
        <f>IF(B26="","",IF(OR(I26="отменена",I26="не пришли"),"нет","да"))</f>
      </c>
      <c r="N26" s="15">
        <f>IF(OR(A26="",E26=""),"",ROUND((A26+E26)*1440,0))</f>
      </c>
      <c r="O26" s="15">
        <f>IF(OR(A26="",F26=""),"",ROUND((IF(G26="",A26,G26)+F26)*1440,0))</f>
      </c>
      <c r="P26" s="15">
        <f>IF(H26&lt;&gt;"",H26,IF($D$3&lt;&gt;"",$D$3,""))</f>
      </c>
      <c r="Q26" s="15">
        <f>IF(OR(O26="",P26=""),"",O26+P26)</f>
      </c>
      <c r="R26" s="15">
        <f>IF(OR(M26&lt;&gt;"да",C26="",N26="",Q26="",O26&lt;=N26),"",COUNTIFS($C$8:$C$207,C26,$M$8:$M$207,"да",$N$8:$N$207,"&lt;"&amp;Q26,$Q$8:$Q$207,"&gt;"&amp;N26)-1)</f>
      </c>
      <c r="S26" s="15">
        <f>IF(OR(R26="",R26=0),"",MAXIFS($Q$8:$Q$207,$C$8:$C$207,C26,$M$8:$M$207,"да",$N$8:$N$207,"&lt;"&amp;N26,$Q$8:$Q$207,"&gt;"&amp;N26))</f>
      </c>
      <c r="T26" s="15">
        <f>IF(OR(R26="",R26=0),"",MINIFS($N$8:$N$207,$C$8:$C$207,C26,$M$8:$M$207,"да",$N$8:$N$207,"&gt;"&amp;N26,$N$8:$N$207,"&lt;"&amp;Q26))</f>
      </c>
      <c r="U26" s="15">
        <f>IF(OR(B26="",M26="нет"),"",IF(LEFT(L26,2)="ок","","да"))</f>
      </c>
    </row>
    <row r="27" spans="1:21" x14ac:dyDescent="0.25">
      <c r="A27" s="11"/>
      <c r="B27" s="12"/>
      <c r="C27" s="12"/>
      <c r="D27" s="12"/>
      <c r="E27" s="13"/>
      <c r="F27" s="13"/>
      <c r="G27" s="11"/>
      <c r="H27" s="12"/>
      <c r="I27" s="12"/>
      <c r="J27" s="12"/>
      <c r="K27" s="14">
        <f>IF(C27="","",IF(COUNTIF('Пример — столы'!$A5:$A54,C27)=0,"нет в справочнике",IF(COUNTIFS('Пример — столы'!$A5:$A54,C27,'Пример — столы'!$B5:$B54,"&gt;0")=0,"не указано",VLOOKUP(C27,'Пример — столы'!$A5:$B54,2,0))))</f>
      </c>
      <c r="L27" s="14">
        <f>IF(B27="","",IF(M27="нет","не занимает стол — статус «"&amp;I27&amp;"»",IF(OR(A27="",C27="",D27="",E27="",F27=""),"нужно уточнить: дата, стол, гости, начало и окончание",IF(OR(K27="нет в справочнике",K27="не указано"),"нужно уточнить вместимость стола "&amp;C27,IF(O27&lt;=N27,"окончание не позже начала — проверьте время или впишите дату окончания",IF(P27="","нужно уточнить резерв между посадками",IF(AND(D27&lt;=K27,R27=0),"ок: мест хватает, пересечений нет",TRIM(IF(D27&gt;K27,"гостей "&amp;D27&amp;" при "&amp;K27&amp;" местах — нужен другой стол. ","")&amp;IF(R27&gt;0,IF(AND(ISNUMBER(S27),S27&gt;N27),"пересечение "&amp;(MIN(S27,Q27)-N27)&amp;" мин: стол занят другой бронью до "&amp;INT(MOD(S27,1440)/60)&amp;":"&amp;TEXT(MOD(S27,60),"00")&amp;" (с резервом) — свободен не раньше этого времени",IF(AND(ISNUMBER(T27),T27&gt;0),"пересечение "&amp;(Q27-T27)&amp;" мин: следующая бронь с "&amp;INT(MOD(T27,1440)/60)&amp;":"&amp;TEXT(MOD(T27,60),"00")&amp;", а стол освободится (с резервом) в "&amp;INT(MOD(Q27,1440)/60)&amp;":"&amp;TEXT(MOD(Q27,60),"00"),"пересечение с другой бронью этого стола в то же время")),"")))))))))</f>
      </c>
      <c r="M27" s="15">
        <f>IF(B27="","",IF(OR(I27="отменена",I27="не пришли"),"нет","да"))</f>
      </c>
      <c r="N27" s="15">
        <f>IF(OR(A27="",E27=""),"",ROUND((A27+E27)*1440,0))</f>
      </c>
      <c r="O27" s="15">
        <f>IF(OR(A27="",F27=""),"",ROUND((IF(G27="",A27,G27)+F27)*1440,0))</f>
      </c>
      <c r="P27" s="15">
        <f>IF(H27&lt;&gt;"",H27,IF($D$3&lt;&gt;"",$D$3,""))</f>
      </c>
      <c r="Q27" s="15">
        <f>IF(OR(O27="",P27=""),"",O27+P27)</f>
      </c>
      <c r="R27" s="15">
        <f>IF(OR(M27&lt;&gt;"да",C27="",N27="",Q27="",O27&lt;=N27),"",COUNTIFS($C$8:$C$207,C27,$M$8:$M$207,"да",$N$8:$N$207,"&lt;"&amp;Q27,$Q$8:$Q$207,"&gt;"&amp;N27)-1)</f>
      </c>
      <c r="S27" s="15">
        <f>IF(OR(R27="",R27=0),"",MAXIFS($Q$8:$Q$207,$C$8:$C$207,C27,$M$8:$M$207,"да",$N$8:$N$207,"&lt;"&amp;N27,$Q$8:$Q$207,"&gt;"&amp;N27))</f>
      </c>
      <c r="T27" s="15">
        <f>IF(OR(R27="",R27=0),"",MINIFS($N$8:$N$207,$C$8:$C$207,C27,$M$8:$M$207,"да",$N$8:$N$207,"&gt;"&amp;N27,$N$8:$N$207,"&lt;"&amp;Q27))</f>
      </c>
      <c r="U27" s="15">
        <f>IF(OR(B27="",M27="нет"),"",IF(LEFT(L27,2)="ок","","да"))</f>
      </c>
    </row>
    <row r="28" spans="1:21" x14ac:dyDescent="0.25">
      <c r="A28" s="11"/>
      <c r="B28" s="12"/>
      <c r="C28" s="12"/>
      <c r="D28" s="12"/>
      <c r="E28" s="13"/>
      <c r="F28" s="13"/>
      <c r="G28" s="11"/>
      <c r="H28" s="12"/>
      <c r="I28" s="12"/>
      <c r="J28" s="12"/>
      <c r="K28" s="14">
        <f>IF(C28="","",IF(COUNTIF('Пример — столы'!$A5:$A54,C28)=0,"нет в справочнике",IF(COUNTIFS('Пример — столы'!$A5:$A54,C28,'Пример — столы'!$B5:$B54,"&gt;0")=0,"не указано",VLOOKUP(C28,'Пример — столы'!$A5:$B54,2,0))))</f>
      </c>
      <c r="L28" s="14">
        <f>IF(B28="","",IF(M28="нет","не занимает стол — статус «"&amp;I28&amp;"»",IF(OR(A28="",C28="",D28="",E28="",F28=""),"нужно уточнить: дата, стол, гости, начало и окончание",IF(OR(K28="нет в справочнике",K28="не указано"),"нужно уточнить вместимость стола "&amp;C28,IF(O28&lt;=N28,"окончание не позже начала — проверьте время или впишите дату окончания",IF(P28="","нужно уточнить резерв между посадками",IF(AND(D28&lt;=K28,R28=0),"ок: мест хватает, пересечений нет",TRIM(IF(D28&gt;K28,"гостей "&amp;D28&amp;" при "&amp;K28&amp;" местах — нужен другой стол. ","")&amp;IF(R28&gt;0,IF(AND(ISNUMBER(S28),S28&gt;N28),"пересечение "&amp;(MIN(S28,Q28)-N28)&amp;" мин: стол занят другой бронью до "&amp;INT(MOD(S28,1440)/60)&amp;":"&amp;TEXT(MOD(S28,60),"00")&amp;" (с резервом) — свободен не раньше этого времени",IF(AND(ISNUMBER(T28),T28&gt;0),"пересечение "&amp;(Q28-T28)&amp;" мин: следующая бронь с "&amp;INT(MOD(T28,1440)/60)&amp;":"&amp;TEXT(MOD(T28,60),"00")&amp;", а стол освободится (с резервом) в "&amp;INT(MOD(Q28,1440)/60)&amp;":"&amp;TEXT(MOD(Q28,60),"00"),"пересечение с другой бронью этого стола в то же время")),"")))))))))</f>
      </c>
      <c r="M28" s="15">
        <f>IF(B28="","",IF(OR(I28="отменена",I28="не пришли"),"нет","да"))</f>
      </c>
      <c r="N28" s="15">
        <f>IF(OR(A28="",E28=""),"",ROUND((A28+E28)*1440,0))</f>
      </c>
      <c r="O28" s="15">
        <f>IF(OR(A28="",F28=""),"",ROUND((IF(G28="",A28,G28)+F28)*1440,0))</f>
      </c>
      <c r="P28" s="15">
        <f>IF(H28&lt;&gt;"",H28,IF($D$3&lt;&gt;"",$D$3,""))</f>
      </c>
      <c r="Q28" s="15">
        <f>IF(OR(O28="",P28=""),"",O28+P28)</f>
      </c>
      <c r="R28" s="15">
        <f>IF(OR(M28&lt;&gt;"да",C28="",N28="",Q28="",O28&lt;=N28),"",COUNTIFS($C$8:$C$207,C28,$M$8:$M$207,"да",$N$8:$N$207,"&lt;"&amp;Q28,$Q$8:$Q$207,"&gt;"&amp;N28)-1)</f>
      </c>
      <c r="S28" s="15">
        <f>IF(OR(R28="",R28=0),"",MAXIFS($Q$8:$Q$207,$C$8:$C$207,C28,$M$8:$M$207,"да",$N$8:$N$207,"&lt;"&amp;N28,$Q$8:$Q$207,"&gt;"&amp;N28))</f>
      </c>
      <c r="T28" s="15">
        <f>IF(OR(R28="",R28=0),"",MINIFS($N$8:$N$207,$C$8:$C$207,C28,$M$8:$M$207,"да",$N$8:$N$207,"&gt;"&amp;N28,$N$8:$N$207,"&lt;"&amp;Q28))</f>
      </c>
      <c r="U28" s="15">
        <f>IF(OR(B28="",M28="нет"),"",IF(LEFT(L28,2)="ок","","да"))</f>
      </c>
    </row>
    <row r="29" spans="1:21" x14ac:dyDescent="0.25">
      <c r="A29" s="11"/>
      <c r="B29" s="12"/>
      <c r="C29" s="12"/>
      <c r="D29" s="12"/>
      <c r="E29" s="13"/>
      <c r="F29" s="13"/>
      <c r="G29" s="11"/>
      <c r="H29" s="12"/>
      <c r="I29" s="12"/>
      <c r="J29" s="12"/>
      <c r="K29" s="14">
        <f>IF(C29="","",IF(COUNTIF('Пример — столы'!$A5:$A54,C29)=0,"нет в справочнике",IF(COUNTIFS('Пример — столы'!$A5:$A54,C29,'Пример — столы'!$B5:$B54,"&gt;0")=0,"не указано",VLOOKUP(C29,'Пример — столы'!$A5:$B54,2,0))))</f>
      </c>
      <c r="L29" s="14">
        <f>IF(B29="","",IF(M29="нет","не занимает стол — статус «"&amp;I29&amp;"»",IF(OR(A29="",C29="",D29="",E29="",F29=""),"нужно уточнить: дата, стол, гости, начало и окончание",IF(OR(K29="нет в справочнике",K29="не указано"),"нужно уточнить вместимость стола "&amp;C29,IF(O29&lt;=N29,"окончание не позже начала — проверьте время или впишите дату окончания",IF(P29="","нужно уточнить резерв между посадками",IF(AND(D29&lt;=K29,R29=0),"ок: мест хватает, пересечений нет",TRIM(IF(D29&gt;K29,"гостей "&amp;D29&amp;" при "&amp;K29&amp;" местах — нужен другой стол. ","")&amp;IF(R29&gt;0,IF(AND(ISNUMBER(S29),S29&gt;N29),"пересечение "&amp;(MIN(S29,Q29)-N29)&amp;" мин: стол занят другой бронью до "&amp;INT(MOD(S29,1440)/60)&amp;":"&amp;TEXT(MOD(S29,60),"00")&amp;" (с резервом) — свободен не раньше этого времени",IF(AND(ISNUMBER(T29),T29&gt;0),"пересечение "&amp;(Q29-T29)&amp;" мин: следующая бронь с "&amp;INT(MOD(T29,1440)/60)&amp;":"&amp;TEXT(MOD(T29,60),"00")&amp;", а стол освободится (с резервом) в "&amp;INT(MOD(Q29,1440)/60)&amp;":"&amp;TEXT(MOD(Q29,60),"00"),"пересечение с другой бронью этого стола в то же время")),"")))))))))</f>
      </c>
      <c r="M29" s="15">
        <f>IF(B29="","",IF(OR(I29="отменена",I29="не пришли"),"нет","да"))</f>
      </c>
      <c r="N29" s="15">
        <f>IF(OR(A29="",E29=""),"",ROUND((A29+E29)*1440,0))</f>
      </c>
      <c r="O29" s="15">
        <f>IF(OR(A29="",F29=""),"",ROUND((IF(G29="",A29,G29)+F29)*1440,0))</f>
      </c>
      <c r="P29" s="15">
        <f>IF(H29&lt;&gt;"",H29,IF($D$3&lt;&gt;"",$D$3,""))</f>
      </c>
      <c r="Q29" s="15">
        <f>IF(OR(O29="",P29=""),"",O29+P29)</f>
      </c>
      <c r="R29" s="15">
        <f>IF(OR(M29&lt;&gt;"да",C29="",N29="",Q29="",O29&lt;=N29),"",COUNTIFS($C$8:$C$207,C29,$M$8:$M$207,"да",$N$8:$N$207,"&lt;"&amp;Q29,$Q$8:$Q$207,"&gt;"&amp;N29)-1)</f>
      </c>
      <c r="S29" s="15">
        <f>IF(OR(R29="",R29=0),"",MAXIFS($Q$8:$Q$207,$C$8:$C$207,C29,$M$8:$M$207,"да",$N$8:$N$207,"&lt;"&amp;N29,$Q$8:$Q$207,"&gt;"&amp;N29))</f>
      </c>
      <c r="T29" s="15">
        <f>IF(OR(R29="",R29=0),"",MINIFS($N$8:$N$207,$C$8:$C$207,C29,$M$8:$M$207,"да",$N$8:$N$207,"&gt;"&amp;N29,$N$8:$N$207,"&lt;"&amp;Q29))</f>
      </c>
      <c r="U29" s="15">
        <f>IF(OR(B29="",M29="нет"),"",IF(LEFT(L29,2)="ок","","да"))</f>
      </c>
    </row>
    <row r="30" spans="1:21" x14ac:dyDescent="0.25">
      <c r="A30" s="11"/>
      <c r="B30" s="12"/>
      <c r="C30" s="12"/>
      <c r="D30" s="12"/>
      <c r="E30" s="13"/>
      <c r="F30" s="13"/>
      <c r="G30" s="11"/>
      <c r="H30" s="12"/>
      <c r="I30" s="12"/>
      <c r="J30" s="12"/>
      <c r="K30" s="14">
        <f>IF(C30="","",IF(COUNTIF('Пример — столы'!$A5:$A54,C30)=0,"нет в справочнике",IF(COUNTIFS('Пример — столы'!$A5:$A54,C30,'Пример — столы'!$B5:$B54,"&gt;0")=0,"не указано",VLOOKUP(C30,'Пример — столы'!$A5:$B54,2,0))))</f>
      </c>
      <c r="L30" s="14">
        <f>IF(B30="","",IF(M30="нет","не занимает стол — статус «"&amp;I30&amp;"»",IF(OR(A30="",C30="",D30="",E30="",F30=""),"нужно уточнить: дата, стол, гости, начало и окончание",IF(OR(K30="нет в справочнике",K30="не указано"),"нужно уточнить вместимость стола "&amp;C30,IF(O30&lt;=N30,"окончание не позже начала — проверьте время или впишите дату окончания",IF(P30="","нужно уточнить резерв между посадками",IF(AND(D30&lt;=K30,R30=0),"ок: мест хватает, пересечений нет",TRIM(IF(D30&gt;K30,"гостей "&amp;D30&amp;" при "&amp;K30&amp;" местах — нужен другой стол. ","")&amp;IF(R30&gt;0,IF(AND(ISNUMBER(S30),S30&gt;N30),"пересечение "&amp;(MIN(S30,Q30)-N30)&amp;" мин: стол занят другой бронью до "&amp;INT(MOD(S30,1440)/60)&amp;":"&amp;TEXT(MOD(S30,60),"00")&amp;" (с резервом) — свободен не раньше этого времени",IF(AND(ISNUMBER(T30),T30&gt;0),"пересечение "&amp;(Q30-T30)&amp;" мин: следующая бронь с "&amp;INT(MOD(T30,1440)/60)&amp;":"&amp;TEXT(MOD(T30,60),"00")&amp;", а стол освободится (с резервом) в "&amp;INT(MOD(Q30,1440)/60)&amp;":"&amp;TEXT(MOD(Q30,60),"00"),"пересечение с другой бронью этого стола в то же время")),"")))))))))</f>
      </c>
      <c r="M30" s="15">
        <f>IF(B30="","",IF(OR(I30="отменена",I30="не пришли"),"нет","да"))</f>
      </c>
      <c r="N30" s="15">
        <f>IF(OR(A30="",E30=""),"",ROUND((A30+E30)*1440,0))</f>
      </c>
      <c r="O30" s="15">
        <f>IF(OR(A30="",F30=""),"",ROUND((IF(G30="",A30,G30)+F30)*1440,0))</f>
      </c>
      <c r="P30" s="15">
        <f>IF(H30&lt;&gt;"",H30,IF($D$3&lt;&gt;"",$D$3,""))</f>
      </c>
      <c r="Q30" s="15">
        <f>IF(OR(O30="",P30=""),"",O30+P30)</f>
      </c>
      <c r="R30" s="15">
        <f>IF(OR(M30&lt;&gt;"да",C30="",N30="",Q30="",O30&lt;=N30),"",COUNTIFS($C$8:$C$207,C30,$M$8:$M$207,"да",$N$8:$N$207,"&lt;"&amp;Q30,$Q$8:$Q$207,"&gt;"&amp;N30)-1)</f>
      </c>
      <c r="S30" s="15">
        <f>IF(OR(R30="",R30=0),"",MAXIFS($Q$8:$Q$207,$C$8:$C$207,C30,$M$8:$M$207,"да",$N$8:$N$207,"&lt;"&amp;N30,$Q$8:$Q$207,"&gt;"&amp;N30))</f>
      </c>
      <c r="T30" s="15">
        <f>IF(OR(R30="",R30=0),"",MINIFS($N$8:$N$207,$C$8:$C$207,C30,$M$8:$M$207,"да",$N$8:$N$207,"&gt;"&amp;N30,$N$8:$N$207,"&lt;"&amp;Q30))</f>
      </c>
      <c r="U30" s="15">
        <f>IF(OR(B30="",M30="нет"),"",IF(LEFT(L30,2)="ок","","да"))</f>
      </c>
    </row>
    <row r="31" spans="1:21" x14ac:dyDescent="0.25">
      <c r="A31" s="11"/>
      <c r="B31" s="12"/>
      <c r="C31" s="12"/>
      <c r="D31" s="12"/>
      <c r="E31" s="13"/>
      <c r="F31" s="13"/>
      <c r="G31" s="11"/>
      <c r="H31" s="12"/>
      <c r="I31" s="12"/>
      <c r="J31" s="12"/>
      <c r="K31" s="14">
        <f>IF(C31="","",IF(COUNTIF('Пример — столы'!$A5:$A54,C31)=0,"нет в справочнике",IF(COUNTIFS('Пример — столы'!$A5:$A54,C31,'Пример — столы'!$B5:$B54,"&gt;0")=0,"не указано",VLOOKUP(C31,'Пример — столы'!$A5:$B54,2,0))))</f>
      </c>
      <c r="L31" s="14">
        <f>IF(B31="","",IF(M31="нет","не занимает стол — статус «"&amp;I31&amp;"»",IF(OR(A31="",C31="",D31="",E31="",F31=""),"нужно уточнить: дата, стол, гости, начало и окончание",IF(OR(K31="нет в справочнике",K31="не указано"),"нужно уточнить вместимость стола "&amp;C31,IF(O31&lt;=N31,"окончание не позже начала — проверьте время или впишите дату окончания",IF(P31="","нужно уточнить резерв между посадками",IF(AND(D31&lt;=K31,R31=0),"ок: мест хватает, пересечений нет",TRIM(IF(D31&gt;K31,"гостей "&amp;D31&amp;" при "&amp;K31&amp;" местах — нужен другой стол. ","")&amp;IF(R31&gt;0,IF(AND(ISNUMBER(S31),S31&gt;N31),"пересечение "&amp;(MIN(S31,Q31)-N31)&amp;" мин: стол занят другой бронью до "&amp;INT(MOD(S31,1440)/60)&amp;":"&amp;TEXT(MOD(S31,60),"00")&amp;" (с резервом) — свободен не раньше этого времени",IF(AND(ISNUMBER(T31),T31&gt;0),"пересечение "&amp;(Q31-T31)&amp;" мин: следующая бронь с "&amp;INT(MOD(T31,1440)/60)&amp;":"&amp;TEXT(MOD(T31,60),"00")&amp;", а стол освободится (с резервом) в "&amp;INT(MOD(Q31,1440)/60)&amp;":"&amp;TEXT(MOD(Q31,60),"00"),"пересечение с другой бронью этого стола в то же время")),"")))))))))</f>
      </c>
      <c r="M31" s="15">
        <f>IF(B31="","",IF(OR(I31="отменена",I31="не пришли"),"нет","да"))</f>
      </c>
      <c r="N31" s="15">
        <f>IF(OR(A31="",E31=""),"",ROUND((A31+E31)*1440,0))</f>
      </c>
      <c r="O31" s="15">
        <f>IF(OR(A31="",F31=""),"",ROUND((IF(G31="",A31,G31)+F31)*1440,0))</f>
      </c>
      <c r="P31" s="15">
        <f>IF(H31&lt;&gt;"",H31,IF($D$3&lt;&gt;"",$D$3,""))</f>
      </c>
      <c r="Q31" s="15">
        <f>IF(OR(O31="",P31=""),"",O31+P31)</f>
      </c>
      <c r="R31" s="15">
        <f>IF(OR(M31&lt;&gt;"да",C31="",N31="",Q31="",O31&lt;=N31),"",COUNTIFS($C$8:$C$207,C31,$M$8:$M$207,"да",$N$8:$N$207,"&lt;"&amp;Q31,$Q$8:$Q$207,"&gt;"&amp;N31)-1)</f>
      </c>
      <c r="S31" s="15">
        <f>IF(OR(R31="",R31=0),"",MAXIFS($Q$8:$Q$207,$C$8:$C$207,C31,$M$8:$M$207,"да",$N$8:$N$207,"&lt;"&amp;N31,$Q$8:$Q$207,"&gt;"&amp;N31))</f>
      </c>
      <c r="T31" s="15">
        <f>IF(OR(R31="",R31=0),"",MINIFS($N$8:$N$207,$C$8:$C$207,C31,$M$8:$M$207,"да",$N$8:$N$207,"&gt;"&amp;N31,$N$8:$N$207,"&lt;"&amp;Q31))</f>
      </c>
      <c r="U31" s="15">
        <f>IF(OR(B31="",M31="нет"),"",IF(LEFT(L31,2)="ок","","да"))</f>
      </c>
    </row>
    <row r="32" spans="1:21" x14ac:dyDescent="0.25">
      <c r="A32" s="11"/>
      <c r="B32" s="12"/>
      <c r="C32" s="12"/>
      <c r="D32" s="12"/>
      <c r="E32" s="13"/>
      <c r="F32" s="13"/>
      <c r="G32" s="11"/>
      <c r="H32" s="12"/>
      <c r="I32" s="12"/>
      <c r="J32" s="12"/>
      <c r="K32" s="14">
        <f>IF(C32="","",IF(COUNTIF('Пример — столы'!$A5:$A54,C32)=0,"нет в справочнике",IF(COUNTIFS('Пример — столы'!$A5:$A54,C32,'Пример — столы'!$B5:$B54,"&gt;0")=0,"не указано",VLOOKUP(C32,'Пример — столы'!$A5:$B54,2,0))))</f>
      </c>
      <c r="L32" s="14">
        <f>IF(B32="","",IF(M32="нет","не занимает стол — статус «"&amp;I32&amp;"»",IF(OR(A32="",C32="",D32="",E32="",F32=""),"нужно уточнить: дата, стол, гости, начало и окончание",IF(OR(K32="нет в справочнике",K32="не указано"),"нужно уточнить вместимость стола "&amp;C32,IF(O32&lt;=N32,"окончание не позже начала — проверьте время или впишите дату окончания",IF(P32="","нужно уточнить резерв между посадками",IF(AND(D32&lt;=K32,R32=0),"ок: мест хватает, пересечений нет",TRIM(IF(D32&gt;K32,"гостей "&amp;D32&amp;" при "&amp;K32&amp;" местах — нужен другой стол. ","")&amp;IF(R32&gt;0,IF(AND(ISNUMBER(S32),S32&gt;N32),"пересечение "&amp;(MIN(S32,Q32)-N32)&amp;" мин: стол занят другой бронью до "&amp;INT(MOD(S32,1440)/60)&amp;":"&amp;TEXT(MOD(S32,60),"00")&amp;" (с резервом) — свободен не раньше этого времени",IF(AND(ISNUMBER(T32),T32&gt;0),"пересечение "&amp;(Q32-T32)&amp;" мин: следующая бронь с "&amp;INT(MOD(T32,1440)/60)&amp;":"&amp;TEXT(MOD(T32,60),"00")&amp;", а стол освободится (с резервом) в "&amp;INT(MOD(Q32,1440)/60)&amp;":"&amp;TEXT(MOD(Q32,60),"00"),"пересечение с другой бронью этого стола в то же время")),"")))))))))</f>
      </c>
      <c r="M32" s="15">
        <f>IF(B32="","",IF(OR(I32="отменена",I32="не пришли"),"нет","да"))</f>
      </c>
      <c r="N32" s="15">
        <f>IF(OR(A32="",E32=""),"",ROUND((A32+E32)*1440,0))</f>
      </c>
      <c r="O32" s="15">
        <f>IF(OR(A32="",F32=""),"",ROUND((IF(G32="",A32,G32)+F32)*1440,0))</f>
      </c>
      <c r="P32" s="15">
        <f>IF(H32&lt;&gt;"",H32,IF($D$3&lt;&gt;"",$D$3,""))</f>
      </c>
      <c r="Q32" s="15">
        <f>IF(OR(O32="",P32=""),"",O32+P32)</f>
      </c>
      <c r="R32" s="15">
        <f>IF(OR(M32&lt;&gt;"да",C32="",N32="",Q32="",O32&lt;=N32),"",COUNTIFS($C$8:$C$207,C32,$M$8:$M$207,"да",$N$8:$N$207,"&lt;"&amp;Q32,$Q$8:$Q$207,"&gt;"&amp;N32)-1)</f>
      </c>
      <c r="S32" s="15">
        <f>IF(OR(R32="",R32=0),"",MAXIFS($Q$8:$Q$207,$C$8:$C$207,C32,$M$8:$M$207,"да",$N$8:$N$207,"&lt;"&amp;N32,$Q$8:$Q$207,"&gt;"&amp;N32))</f>
      </c>
      <c r="T32" s="15">
        <f>IF(OR(R32="",R32=0),"",MINIFS($N$8:$N$207,$C$8:$C$207,C32,$M$8:$M$207,"да",$N$8:$N$207,"&gt;"&amp;N32,$N$8:$N$207,"&lt;"&amp;Q32))</f>
      </c>
      <c r="U32" s="15">
        <f>IF(OR(B32="",M32="нет"),"",IF(LEFT(L32,2)="ок","","да"))</f>
      </c>
    </row>
    <row r="33" spans="1:21" x14ac:dyDescent="0.25">
      <c r="A33" s="11"/>
      <c r="B33" s="12"/>
      <c r="C33" s="12"/>
      <c r="D33" s="12"/>
      <c r="E33" s="13"/>
      <c r="F33" s="13"/>
      <c r="G33" s="11"/>
      <c r="H33" s="12"/>
      <c r="I33" s="12"/>
      <c r="J33" s="12"/>
      <c r="K33" s="14">
        <f>IF(C33="","",IF(COUNTIF('Пример — столы'!$A5:$A54,C33)=0,"нет в справочнике",IF(COUNTIFS('Пример — столы'!$A5:$A54,C33,'Пример — столы'!$B5:$B54,"&gt;0")=0,"не указано",VLOOKUP(C33,'Пример — столы'!$A5:$B54,2,0))))</f>
      </c>
      <c r="L33" s="14">
        <f>IF(B33="","",IF(M33="нет","не занимает стол — статус «"&amp;I33&amp;"»",IF(OR(A33="",C33="",D33="",E33="",F33=""),"нужно уточнить: дата, стол, гости, начало и окончание",IF(OR(K33="нет в справочнике",K33="не указано"),"нужно уточнить вместимость стола "&amp;C33,IF(O33&lt;=N33,"окончание не позже начала — проверьте время или впишите дату окончания",IF(P33="","нужно уточнить резерв между посадками",IF(AND(D33&lt;=K33,R33=0),"ок: мест хватает, пересечений нет",TRIM(IF(D33&gt;K33,"гостей "&amp;D33&amp;" при "&amp;K33&amp;" местах — нужен другой стол. ","")&amp;IF(R33&gt;0,IF(AND(ISNUMBER(S33),S33&gt;N33),"пересечение "&amp;(MIN(S33,Q33)-N33)&amp;" мин: стол занят другой бронью до "&amp;INT(MOD(S33,1440)/60)&amp;":"&amp;TEXT(MOD(S33,60),"00")&amp;" (с резервом) — свободен не раньше этого времени",IF(AND(ISNUMBER(T33),T33&gt;0),"пересечение "&amp;(Q33-T33)&amp;" мин: следующая бронь с "&amp;INT(MOD(T33,1440)/60)&amp;":"&amp;TEXT(MOD(T33,60),"00")&amp;", а стол освободится (с резервом) в "&amp;INT(MOD(Q33,1440)/60)&amp;":"&amp;TEXT(MOD(Q33,60),"00"),"пересечение с другой бронью этого стола в то же время")),"")))))))))</f>
      </c>
      <c r="M33" s="15">
        <f>IF(B33="","",IF(OR(I33="отменена",I33="не пришли"),"нет","да"))</f>
      </c>
      <c r="N33" s="15">
        <f>IF(OR(A33="",E33=""),"",ROUND((A33+E33)*1440,0))</f>
      </c>
      <c r="O33" s="15">
        <f>IF(OR(A33="",F33=""),"",ROUND((IF(G33="",A33,G33)+F33)*1440,0))</f>
      </c>
      <c r="P33" s="15">
        <f>IF(H33&lt;&gt;"",H33,IF($D$3&lt;&gt;"",$D$3,""))</f>
      </c>
      <c r="Q33" s="15">
        <f>IF(OR(O33="",P33=""),"",O33+P33)</f>
      </c>
      <c r="R33" s="15">
        <f>IF(OR(M33&lt;&gt;"да",C33="",N33="",Q33="",O33&lt;=N33),"",COUNTIFS($C$8:$C$207,C33,$M$8:$M$207,"да",$N$8:$N$207,"&lt;"&amp;Q33,$Q$8:$Q$207,"&gt;"&amp;N33)-1)</f>
      </c>
      <c r="S33" s="15">
        <f>IF(OR(R33="",R33=0),"",MAXIFS($Q$8:$Q$207,$C$8:$C$207,C33,$M$8:$M$207,"да",$N$8:$N$207,"&lt;"&amp;N33,$Q$8:$Q$207,"&gt;"&amp;N33))</f>
      </c>
      <c r="T33" s="15">
        <f>IF(OR(R33="",R33=0),"",MINIFS($N$8:$N$207,$C$8:$C$207,C33,$M$8:$M$207,"да",$N$8:$N$207,"&gt;"&amp;N33,$N$8:$N$207,"&lt;"&amp;Q33))</f>
      </c>
      <c r="U33" s="15">
        <f>IF(OR(B33="",M33="нет"),"",IF(LEFT(L33,2)="ок","","да"))</f>
      </c>
    </row>
    <row r="34" spans="1:21" x14ac:dyDescent="0.25">
      <c r="A34" s="11"/>
      <c r="B34" s="12"/>
      <c r="C34" s="12"/>
      <c r="D34" s="12"/>
      <c r="E34" s="13"/>
      <c r="F34" s="13"/>
      <c r="G34" s="11"/>
      <c r="H34" s="12"/>
      <c r="I34" s="12"/>
      <c r="J34" s="12"/>
      <c r="K34" s="14">
        <f>IF(C34="","",IF(COUNTIF('Пример — столы'!$A5:$A54,C34)=0,"нет в справочнике",IF(COUNTIFS('Пример — столы'!$A5:$A54,C34,'Пример — столы'!$B5:$B54,"&gt;0")=0,"не указано",VLOOKUP(C34,'Пример — столы'!$A5:$B54,2,0))))</f>
      </c>
      <c r="L34" s="14">
        <f>IF(B34="","",IF(M34="нет","не занимает стол — статус «"&amp;I34&amp;"»",IF(OR(A34="",C34="",D34="",E34="",F34=""),"нужно уточнить: дата, стол, гости, начало и окончание",IF(OR(K34="нет в справочнике",K34="не указано"),"нужно уточнить вместимость стола "&amp;C34,IF(O34&lt;=N34,"окончание не позже начала — проверьте время или впишите дату окончания",IF(P34="","нужно уточнить резерв между посадками",IF(AND(D34&lt;=K34,R34=0),"ок: мест хватает, пересечений нет",TRIM(IF(D34&gt;K34,"гостей "&amp;D34&amp;" при "&amp;K34&amp;" местах — нужен другой стол. ","")&amp;IF(R34&gt;0,IF(AND(ISNUMBER(S34),S34&gt;N34),"пересечение "&amp;(MIN(S34,Q34)-N34)&amp;" мин: стол занят другой бронью до "&amp;INT(MOD(S34,1440)/60)&amp;":"&amp;TEXT(MOD(S34,60),"00")&amp;" (с резервом) — свободен не раньше этого времени",IF(AND(ISNUMBER(T34),T34&gt;0),"пересечение "&amp;(Q34-T34)&amp;" мин: следующая бронь с "&amp;INT(MOD(T34,1440)/60)&amp;":"&amp;TEXT(MOD(T34,60),"00")&amp;", а стол освободится (с резервом) в "&amp;INT(MOD(Q34,1440)/60)&amp;":"&amp;TEXT(MOD(Q34,60),"00"),"пересечение с другой бронью этого стола в то же время")),"")))))))))</f>
      </c>
      <c r="M34" s="15">
        <f>IF(B34="","",IF(OR(I34="отменена",I34="не пришли"),"нет","да"))</f>
      </c>
      <c r="N34" s="15">
        <f>IF(OR(A34="",E34=""),"",ROUND((A34+E34)*1440,0))</f>
      </c>
      <c r="O34" s="15">
        <f>IF(OR(A34="",F34=""),"",ROUND((IF(G34="",A34,G34)+F34)*1440,0))</f>
      </c>
      <c r="P34" s="15">
        <f>IF(H34&lt;&gt;"",H34,IF($D$3&lt;&gt;"",$D$3,""))</f>
      </c>
      <c r="Q34" s="15">
        <f>IF(OR(O34="",P34=""),"",O34+P34)</f>
      </c>
      <c r="R34" s="15">
        <f>IF(OR(M34&lt;&gt;"да",C34="",N34="",Q34="",O34&lt;=N34),"",COUNTIFS($C$8:$C$207,C34,$M$8:$M$207,"да",$N$8:$N$207,"&lt;"&amp;Q34,$Q$8:$Q$207,"&gt;"&amp;N34)-1)</f>
      </c>
      <c r="S34" s="15">
        <f>IF(OR(R34="",R34=0),"",MAXIFS($Q$8:$Q$207,$C$8:$C$207,C34,$M$8:$M$207,"да",$N$8:$N$207,"&lt;"&amp;N34,$Q$8:$Q$207,"&gt;"&amp;N34))</f>
      </c>
      <c r="T34" s="15">
        <f>IF(OR(R34="",R34=0),"",MINIFS($N$8:$N$207,$C$8:$C$207,C34,$M$8:$M$207,"да",$N$8:$N$207,"&gt;"&amp;N34,$N$8:$N$207,"&lt;"&amp;Q34))</f>
      </c>
      <c r="U34" s="15">
        <f>IF(OR(B34="",M34="нет"),"",IF(LEFT(L34,2)="ок","","да"))</f>
      </c>
    </row>
    <row r="35" spans="1:21" x14ac:dyDescent="0.25">
      <c r="A35" s="11"/>
      <c r="B35" s="12"/>
      <c r="C35" s="12"/>
      <c r="D35" s="12"/>
      <c r="E35" s="13"/>
      <c r="F35" s="13"/>
      <c r="G35" s="11"/>
      <c r="H35" s="12"/>
      <c r="I35" s="12"/>
      <c r="J35" s="12"/>
      <c r="K35" s="14">
        <f>IF(C35="","",IF(COUNTIF('Пример — столы'!$A5:$A54,C35)=0,"нет в справочнике",IF(COUNTIFS('Пример — столы'!$A5:$A54,C35,'Пример — столы'!$B5:$B54,"&gt;0")=0,"не указано",VLOOKUP(C35,'Пример — столы'!$A5:$B54,2,0))))</f>
      </c>
      <c r="L35" s="14">
        <f>IF(B35="","",IF(M35="нет","не занимает стол — статус «"&amp;I35&amp;"»",IF(OR(A35="",C35="",D35="",E35="",F35=""),"нужно уточнить: дата, стол, гости, начало и окончание",IF(OR(K35="нет в справочнике",K35="не указано"),"нужно уточнить вместимость стола "&amp;C35,IF(O35&lt;=N35,"окончание не позже начала — проверьте время или впишите дату окончания",IF(P35="","нужно уточнить резерв между посадками",IF(AND(D35&lt;=K35,R35=0),"ок: мест хватает, пересечений нет",TRIM(IF(D35&gt;K35,"гостей "&amp;D35&amp;" при "&amp;K35&amp;" местах — нужен другой стол. ","")&amp;IF(R35&gt;0,IF(AND(ISNUMBER(S35),S35&gt;N35),"пересечение "&amp;(MIN(S35,Q35)-N35)&amp;" мин: стол занят другой бронью до "&amp;INT(MOD(S35,1440)/60)&amp;":"&amp;TEXT(MOD(S35,60),"00")&amp;" (с резервом) — свободен не раньше этого времени",IF(AND(ISNUMBER(T35),T35&gt;0),"пересечение "&amp;(Q35-T35)&amp;" мин: следующая бронь с "&amp;INT(MOD(T35,1440)/60)&amp;":"&amp;TEXT(MOD(T35,60),"00")&amp;", а стол освободится (с резервом) в "&amp;INT(MOD(Q35,1440)/60)&amp;":"&amp;TEXT(MOD(Q35,60),"00"),"пересечение с другой бронью этого стола в то же время")),"")))))))))</f>
      </c>
      <c r="M35" s="15">
        <f>IF(B35="","",IF(OR(I35="отменена",I35="не пришли"),"нет","да"))</f>
      </c>
      <c r="N35" s="15">
        <f>IF(OR(A35="",E35=""),"",ROUND((A35+E35)*1440,0))</f>
      </c>
      <c r="O35" s="15">
        <f>IF(OR(A35="",F35=""),"",ROUND((IF(G35="",A35,G35)+F35)*1440,0))</f>
      </c>
      <c r="P35" s="15">
        <f>IF(H35&lt;&gt;"",H35,IF($D$3&lt;&gt;"",$D$3,""))</f>
      </c>
      <c r="Q35" s="15">
        <f>IF(OR(O35="",P35=""),"",O35+P35)</f>
      </c>
      <c r="R35" s="15">
        <f>IF(OR(M35&lt;&gt;"да",C35="",N35="",Q35="",O35&lt;=N35),"",COUNTIFS($C$8:$C$207,C35,$M$8:$M$207,"да",$N$8:$N$207,"&lt;"&amp;Q35,$Q$8:$Q$207,"&gt;"&amp;N35)-1)</f>
      </c>
      <c r="S35" s="15">
        <f>IF(OR(R35="",R35=0),"",MAXIFS($Q$8:$Q$207,$C$8:$C$207,C35,$M$8:$M$207,"да",$N$8:$N$207,"&lt;"&amp;N35,$Q$8:$Q$207,"&gt;"&amp;N35))</f>
      </c>
      <c r="T35" s="15">
        <f>IF(OR(R35="",R35=0),"",MINIFS($N$8:$N$207,$C$8:$C$207,C35,$M$8:$M$207,"да",$N$8:$N$207,"&gt;"&amp;N35,$N$8:$N$207,"&lt;"&amp;Q35))</f>
      </c>
      <c r="U35" s="15">
        <f>IF(OR(B35="",M35="нет"),"",IF(LEFT(L35,2)="ок","","да"))</f>
      </c>
    </row>
    <row r="36" spans="1:21" x14ac:dyDescent="0.25">
      <c r="A36" s="11"/>
      <c r="B36" s="12"/>
      <c r="C36" s="12"/>
      <c r="D36" s="12"/>
      <c r="E36" s="13"/>
      <c r="F36" s="13"/>
      <c r="G36" s="11"/>
      <c r="H36" s="12"/>
      <c r="I36" s="12"/>
      <c r="J36" s="12"/>
      <c r="K36" s="14">
        <f>IF(C36="","",IF(COUNTIF('Пример — столы'!$A5:$A54,C36)=0,"нет в справочнике",IF(COUNTIFS('Пример — столы'!$A5:$A54,C36,'Пример — столы'!$B5:$B54,"&gt;0")=0,"не указано",VLOOKUP(C36,'Пример — столы'!$A5:$B54,2,0))))</f>
      </c>
      <c r="L36" s="14">
        <f>IF(B36="","",IF(M36="нет","не занимает стол — статус «"&amp;I36&amp;"»",IF(OR(A36="",C36="",D36="",E36="",F36=""),"нужно уточнить: дата, стол, гости, начало и окончание",IF(OR(K36="нет в справочнике",K36="не указано"),"нужно уточнить вместимость стола "&amp;C36,IF(O36&lt;=N36,"окончание не позже начала — проверьте время или впишите дату окончания",IF(P36="","нужно уточнить резерв между посадками",IF(AND(D36&lt;=K36,R36=0),"ок: мест хватает, пересечений нет",TRIM(IF(D36&gt;K36,"гостей "&amp;D36&amp;" при "&amp;K36&amp;" местах — нужен другой стол. ","")&amp;IF(R36&gt;0,IF(AND(ISNUMBER(S36),S36&gt;N36),"пересечение "&amp;(MIN(S36,Q36)-N36)&amp;" мин: стол занят другой бронью до "&amp;INT(MOD(S36,1440)/60)&amp;":"&amp;TEXT(MOD(S36,60),"00")&amp;" (с резервом) — свободен не раньше этого времени",IF(AND(ISNUMBER(T36),T36&gt;0),"пересечение "&amp;(Q36-T36)&amp;" мин: следующая бронь с "&amp;INT(MOD(T36,1440)/60)&amp;":"&amp;TEXT(MOD(T36,60),"00")&amp;", а стол освободится (с резервом) в "&amp;INT(MOD(Q36,1440)/60)&amp;":"&amp;TEXT(MOD(Q36,60),"00"),"пересечение с другой бронью этого стола в то же время")),"")))))))))</f>
      </c>
      <c r="M36" s="15">
        <f>IF(B36="","",IF(OR(I36="отменена",I36="не пришли"),"нет","да"))</f>
      </c>
      <c r="N36" s="15">
        <f>IF(OR(A36="",E36=""),"",ROUND((A36+E36)*1440,0))</f>
      </c>
      <c r="O36" s="15">
        <f>IF(OR(A36="",F36=""),"",ROUND((IF(G36="",A36,G36)+F36)*1440,0))</f>
      </c>
      <c r="P36" s="15">
        <f>IF(H36&lt;&gt;"",H36,IF($D$3&lt;&gt;"",$D$3,""))</f>
      </c>
      <c r="Q36" s="15">
        <f>IF(OR(O36="",P36=""),"",O36+P36)</f>
      </c>
      <c r="R36" s="15">
        <f>IF(OR(M36&lt;&gt;"да",C36="",N36="",Q36="",O36&lt;=N36),"",COUNTIFS($C$8:$C$207,C36,$M$8:$M$207,"да",$N$8:$N$207,"&lt;"&amp;Q36,$Q$8:$Q$207,"&gt;"&amp;N36)-1)</f>
      </c>
      <c r="S36" s="15">
        <f>IF(OR(R36="",R36=0),"",MAXIFS($Q$8:$Q$207,$C$8:$C$207,C36,$M$8:$M$207,"да",$N$8:$N$207,"&lt;"&amp;N36,$Q$8:$Q$207,"&gt;"&amp;N36))</f>
      </c>
      <c r="T36" s="15">
        <f>IF(OR(R36="",R36=0),"",MINIFS($N$8:$N$207,$C$8:$C$207,C36,$M$8:$M$207,"да",$N$8:$N$207,"&gt;"&amp;N36,$N$8:$N$207,"&lt;"&amp;Q36))</f>
      </c>
      <c r="U36" s="15">
        <f>IF(OR(B36="",M36="нет"),"",IF(LEFT(L36,2)="ок","","да"))</f>
      </c>
    </row>
    <row r="37" spans="1:21" x14ac:dyDescent="0.25">
      <c r="A37" s="11"/>
      <c r="B37" s="12"/>
      <c r="C37" s="12"/>
      <c r="D37" s="12"/>
      <c r="E37" s="13"/>
      <c r="F37" s="13"/>
      <c r="G37" s="11"/>
      <c r="H37" s="12"/>
      <c r="I37" s="12"/>
      <c r="J37" s="12"/>
      <c r="K37" s="14">
        <f>IF(C37="","",IF(COUNTIF('Пример — столы'!$A5:$A54,C37)=0,"нет в справочнике",IF(COUNTIFS('Пример — столы'!$A5:$A54,C37,'Пример — столы'!$B5:$B54,"&gt;0")=0,"не указано",VLOOKUP(C37,'Пример — столы'!$A5:$B54,2,0))))</f>
      </c>
      <c r="L37" s="14">
        <f>IF(B37="","",IF(M37="нет","не занимает стол — статус «"&amp;I37&amp;"»",IF(OR(A37="",C37="",D37="",E37="",F37=""),"нужно уточнить: дата, стол, гости, начало и окончание",IF(OR(K37="нет в справочнике",K37="не указано"),"нужно уточнить вместимость стола "&amp;C37,IF(O37&lt;=N37,"окончание не позже начала — проверьте время или впишите дату окончания",IF(P37="","нужно уточнить резерв между посадками",IF(AND(D37&lt;=K37,R37=0),"ок: мест хватает, пересечений нет",TRIM(IF(D37&gt;K37,"гостей "&amp;D37&amp;" при "&amp;K37&amp;" местах — нужен другой стол. ","")&amp;IF(R37&gt;0,IF(AND(ISNUMBER(S37),S37&gt;N37),"пересечение "&amp;(MIN(S37,Q37)-N37)&amp;" мин: стол занят другой бронью до "&amp;INT(MOD(S37,1440)/60)&amp;":"&amp;TEXT(MOD(S37,60),"00")&amp;" (с резервом) — свободен не раньше этого времени",IF(AND(ISNUMBER(T37),T37&gt;0),"пересечение "&amp;(Q37-T37)&amp;" мин: следующая бронь с "&amp;INT(MOD(T37,1440)/60)&amp;":"&amp;TEXT(MOD(T37,60),"00")&amp;", а стол освободится (с резервом) в "&amp;INT(MOD(Q37,1440)/60)&amp;":"&amp;TEXT(MOD(Q37,60),"00"),"пересечение с другой бронью этого стола в то же время")),"")))))))))</f>
      </c>
      <c r="M37" s="15">
        <f>IF(B37="","",IF(OR(I37="отменена",I37="не пришли"),"нет","да"))</f>
      </c>
      <c r="N37" s="15">
        <f>IF(OR(A37="",E37=""),"",ROUND((A37+E37)*1440,0))</f>
      </c>
      <c r="O37" s="15">
        <f>IF(OR(A37="",F37=""),"",ROUND((IF(G37="",A37,G37)+F37)*1440,0))</f>
      </c>
      <c r="P37" s="15">
        <f>IF(H37&lt;&gt;"",H37,IF($D$3&lt;&gt;"",$D$3,""))</f>
      </c>
      <c r="Q37" s="15">
        <f>IF(OR(O37="",P37=""),"",O37+P37)</f>
      </c>
      <c r="R37" s="15">
        <f>IF(OR(M37&lt;&gt;"да",C37="",N37="",Q37="",O37&lt;=N37),"",COUNTIFS($C$8:$C$207,C37,$M$8:$M$207,"да",$N$8:$N$207,"&lt;"&amp;Q37,$Q$8:$Q$207,"&gt;"&amp;N37)-1)</f>
      </c>
      <c r="S37" s="15">
        <f>IF(OR(R37="",R37=0),"",MAXIFS($Q$8:$Q$207,$C$8:$C$207,C37,$M$8:$M$207,"да",$N$8:$N$207,"&lt;"&amp;N37,$Q$8:$Q$207,"&gt;"&amp;N37))</f>
      </c>
      <c r="T37" s="15">
        <f>IF(OR(R37="",R37=0),"",MINIFS($N$8:$N$207,$C$8:$C$207,C37,$M$8:$M$207,"да",$N$8:$N$207,"&gt;"&amp;N37,$N$8:$N$207,"&lt;"&amp;Q37))</f>
      </c>
      <c r="U37" s="15">
        <f>IF(OR(B37="",M37="нет"),"",IF(LEFT(L37,2)="ок","","да"))</f>
      </c>
    </row>
    <row r="38" spans="1:21" x14ac:dyDescent="0.25">
      <c r="A38" s="11"/>
      <c r="B38" s="12"/>
      <c r="C38" s="12"/>
      <c r="D38" s="12"/>
      <c r="E38" s="13"/>
      <c r="F38" s="13"/>
      <c r="G38" s="11"/>
      <c r="H38" s="12"/>
      <c r="I38" s="12"/>
      <c r="J38" s="12"/>
      <c r="K38" s="14">
        <f>IF(C38="","",IF(COUNTIF('Пример — столы'!$A5:$A54,C38)=0,"нет в справочнике",IF(COUNTIFS('Пример — столы'!$A5:$A54,C38,'Пример — столы'!$B5:$B54,"&gt;0")=0,"не указано",VLOOKUP(C38,'Пример — столы'!$A5:$B54,2,0))))</f>
      </c>
      <c r="L38" s="14">
        <f>IF(B38="","",IF(M38="нет","не занимает стол — статус «"&amp;I38&amp;"»",IF(OR(A38="",C38="",D38="",E38="",F38=""),"нужно уточнить: дата, стол, гости, начало и окончание",IF(OR(K38="нет в справочнике",K38="не указано"),"нужно уточнить вместимость стола "&amp;C38,IF(O38&lt;=N38,"окончание не позже начала — проверьте время или впишите дату окончания",IF(P38="","нужно уточнить резерв между посадками",IF(AND(D38&lt;=K38,R38=0),"ок: мест хватает, пересечений нет",TRIM(IF(D38&gt;K38,"гостей "&amp;D38&amp;" при "&amp;K38&amp;" местах — нужен другой стол. ","")&amp;IF(R38&gt;0,IF(AND(ISNUMBER(S38),S38&gt;N38),"пересечение "&amp;(MIN(S38,Q38)-N38)&amp;" мин: стол занят другой бронью до "&amp;INT(MOD(S38,1440)/60)&amp;":"&amp;TEXT(MOD(S38,60),"00")&amp;" (с резервом) — свободен не раньше этого времени",IF(AND(ISNUMBER(T38),T38&gt;0),"пересечение "&amp;(Q38-T38)&amp;" мин: следующая бронь с "&amp;INT(MOD(T38,1440)/60)&amp;":"&amp;TEXT(MOD(T38,60),"00")&amp;", а стол освободится (с резервом) в "&amp;INT(MOD(Q38,1440)/60)&amp;":"&amp;TEXT(MOD(Q38,60),"00"),"пересечение с другой бронью этого стола в то же время")),"")))))))))</f>
      </c>
      <c r="M38" s="15">
        <f>IF(B38="","",IF(OR(I38="отменена",I38="не пришли"),"нет","да"))</f>
      </c>
      <c r="N38" s="15">
        <f>IF(OR(A38="",E38=""),"",ROUND((A38+E38)*1440,0))</f>
      </c>
      <c r="O38" s="15">
        <f>IF(OR(A38="",F38=""),"",ROUND((IF(G38="",A38,G38)+F38)*1440,0))</f>
      </c>
      <c r="P38" s="15">
        <f>IF(H38&lt;&gt;"",H38,IF($D$3&lt;&gt;"",$D$3,""))</f>
      </c>
      <c r="Q38" s="15">
        <f>IF(OR(O38="",P38=""),"",O38+P38)</f>
      </c>
      <c r="R38" s="15">
        <f>IF(OR(M38&lt;&gt;"да",C38="",N38="",Q38="",O38&lt;=N38),"",COUNTIFS($C$8:$C$207,C38,$M$8:$M$207,"да",$N$8:$N$207,"&lt;"&amp;Q38,$Q$8:$Q$207,"&gt;"&amp;N38)-1)</f>
      </c>
      <c r="S38" s="15">
        <f>IF(OR(R38="",R38=0),"",MAXIFS($Q$8:$Q$207,$C$8:$C$207,C38,$M$8:$M$207,"да",$N$8:$N$207,"&lt;"&amp;N38,$Q$8:$Q$207,"&gt;"&amp;N38))</f>
      </c>
      <c r="T38" s="15">
        <f>IF(OR(R38="",R38=0),"",MINIFS($N$8:$N$207,$C$8:$C$207,C38,$M$8:$M$207,"да",$N$8:$N$207,"&gt;"&amp;N38,$N$8:$N$207,"&lt;"&amp;Q38))</f>
      </c>
      <c r="U38" s="15">
        <f>IF(OR(B38="",M38="нет"),"",IF(LEFT(L38,2)="ок","","да"))</f>
      </c>
    </row>
    <row r="39" spans="1:21" x14ac:dyDescent="0.25">
      <c r="A39" s="11"/>
      <c r="B39" s="12"/>
      <c r="C39" s="12"/>
      <c r="D39" s="12"/>
      <c r="E39" s="13"/>
      <c r="F39" s="13"/>
      <c r="G39" s="11"/>
      <c r="H39" s="12"/>
      <c r="I39" s="12"/>
      <c r="J39" s="12"/>
      <c r="K39" s="14">
        <f>IF(C39="","",IF(COUNTIF('Пример — столы'!$A5:$A54,C39)=0,"нет в справочнике",IF(COUNTIFS('Пример — столы'!$A5:$A54,C39,'Пример — столы'!$B5:$B54,"&gt;0")=0,"не указано",VLOOKUP(C39,'Пример — столы'!$A5:$B54,2,0))))</f>
      </c>
      <c r="L39" s="14">
        <f>IF(B39="","",IF(M39="нет","не занимает стол — статус «"&amp;I39&amp;"»",IF(OR(A39="",C39="",D39="",E39="",F39=""),"нужно уточнить: дата, стол, гости, начало и окончание",IF(OR(K39="нет в справочнике",K39="не указано"),"нужно уточнить вместимость стола "&amp;C39,IF(O39&lt;=N39,"окончание не позже начала — проверьте время или впишите дату окончания",IF(P39="","нужно уточнить резерв между посадками",IF(AND(D39&lt;=K39,R39=0),"ок: мест хватает, пересечений нет",TRIM(IF(D39&gt;K39,"гостей "&amp;D39&amp;" при "&amp;K39&amp;" местах — нужен другой стол. ","")&amp;IF(R39&gt;0,IF(AND(ISNUMBER(S39),S39&gt;N39),"пересечение "&amp;(MIN(S39,Q39)-N39)&amp;" мин: стол занят другой бронью до "&amp;INT(MOD(S39,1440)/60)&amp;":"&amp;TEXT(MOD(S39,60),"00")&amp;" (с резервом) — свободен не раньше этого времени",IF(AND(ISNUMBER(T39),T39&gt;0),"пересечение "&amp;(Q39-T39)&amp;" мин: следующая бронь с "&amp;INT(MOD(T39,1440)/60)&amp;":"&amp;TEXT(MOD(T39,60),"00")&amp;", а стол освободится (с резервом) в "&amp;INT(MOD(Q39,1440)/60)&amp;":"&amp;TEXT(MOD(Q39,60),"00"),"пересечение с другой бронью этого стола в то же время")),"")))))))))</f>
      </c>
      <c r="M39" s="15">
        <f>IF(B39="","",IF(OR(I39="отменена",I39="не пришли"),"нет","да"))</f>
      </c>
      <c r="N39" s="15">
        <f>IF(OR(A39="",E39=""),"",ROUND((A39+E39)*1440,0))</f>
      </c>
      <c r="O39" s="15">
        <f>IF(OR(A39="",F39=""),"",ROUND((IF(G39="",A39,G39)+F39)*1440,0))</f>
      </c>
      <c r="P39" s="15">
        <f>IF(H39&lt;&gt;"",H39,IF($D$3&lt;&gt;"",$D$3,""))</f>
      </c>
      <c r="Q39" s="15">
        <f>IF(OR(O39="",P39=""),"",O39+P39)</f>
      </c>
      <c r="R39" s="15">
        <f>IF(OR(M39&lt;&gt;"да",C39="",N39="",Q39="",O39&lt;=N39),"",COUNTIFS($C$8:$C$207,C39,$M$8:$M$207,"да",$N$8:$N$207,"&lt;"&amp;Q39,$Q$8:$Q$207,"&gt;"&amp;N39)-1)</f>
      </c>
      <c r="S39" s="15">
        <f>IF(OR(R39="",R39=0),"",MAXIFS($Q$8:$Q$207,$C$8:$C$207,C39,$M$8:$M$207,"да",$N$8:$N$207,"&lt;"&amp;N39,$Q$8:$Q$207,"&gt;"&amp;N39))</f>
      </c>
      <c r="T39" s="15">
        <f>IF(OR(R39="",R39=0),"",MINIFS($N$8:$N$207,$C$8:$C$207,C39,$M$8:$M$207,"да",$N$8:$N$207,"&gt;"&amp;N39,$N$8:$N$207,"&lt;"&amp;Q39))</f>
      </c>
      <c r="U39" s="15">
        <f>IF(OR(B39="",M39="нет"),"",IF(LEFT(L39,2)="ок","","да"))</f>
      </c>
    </row>
    <row r="40" spans="1:21" x14ac:dyDescent="0.25">
      <c r="A40" s="11"/>
      <c r="B40" s="12"/>
      <c r="C40" s="12"/>
      <c r="D40" s="12"/>
      <c r="E40" s="13"/>
      <c r="F40" s="13"/>
      <c r="G40" s="11"/>
      <c r="H40" s="12"/>
      <c r="I40" s="12"/>
      <c r="J40" s="12"/>
      <c r="K40" s="14">
        <f>IF(C40="","",IF(COUNTIF('Пример — столы'!$A5:$A54,C40)=0,"нет в справочнике",IF(COUNTIFS('Пример — столы'!$A5:$A54,C40,'Пример — столы'!$B5:$B54,"&gt;0")=0,"не указано",VLOOKUP(C40,'Пример — столы'!$A5:$B54,2,0))))</f>
      </c>
      <c r="L40" s="14">
        <f>IF(B40="","",IF(M40="нет","не занимает стол — статус «"&amp;I40&amp;"»",IF(OR(A40="",C40="",D40="",E40="",F40=""),"нужно уточнить: дата, стол, гости, начало и окончание",IF(OR(K40="нет в справочнике",K40="не указано"),"нужно уточнить вместимость стола "&amp;C40,IF(O40&lt;=N40,"окончание не позже начала — проверьте время или впишите дату окончания",IF(P40="","нужно уточнить резерв между посадками",IF(AND(D40&lt;=K40,R40=0),"ок: мест хватает, пересечений нет",TRIM(IF(D40&gt;K40,"гостей "&amp;D40&amp;" при "&amp;K40&amp;" местах — нужен другой стол. ","")&amp;IF(R40&gt;0,IF(AND(ISNUMBER(S40),S40&gt;N40),"пересечение "&amp;(MIN(S40,Q40)-N40)&amp;" мин: стол занят другой бронью до "&amp;INT(MOD(S40,1440)/60)&amp;":"&amp;TEXT(MOD(S40,60),"00")&amp;" (с резервом) — свободен не раньше этого времени",IF(AND(ISNUMBER(T40),T40&gt;0),"пересечение "&amp;(Q40-T40)&amp;" мин: следующая бронь с "&amp;INT(MOD(T40,1440)/60)&amp;":"&amp;TEXT(MOD(T40,60),"00")&amp;", а стол освободится (с резервом) в "&amp;INT(MOD(Q40,1440)/60)&amp;":"&amp;TEXT(MOD(Q40,60),"00"),"пересечение с другой бронью этого стола в то же время")),"")))))))))</f>
      </c>
      <c r="M40" s="15">
        <f>IF(B40="","",IF(OR(I40="отменена",I40="не пришли"),"нет","да"))</f>
      </c>
      <c r="N40" s="15">
        <f>IF(OR(A40="",E40=""),"",ROUND((A40+E40)*1440,0))</f>
      </c>
      <c r="O40" s="15">
        <f>IF(OR(A40="",F40=""),"",ROUND((IF(G40="",A40,G40)+F40)*1440,0))</f>
      </c>
      <c r="P40" s="15">
        <f>IF(H40&lt;&gt;"",H40,IF($D$3&lt;&gt;"",$D$3,""))</f>
      </c>
      <c r="Q40" s="15">
        <f>IF(OR(O40="",P40=""),"",O40+P40)</f>
      </c>
      <c r="R40" s="15">
        <f>IF(OR(M40&lt;&gt;"да",C40="",N40="",Q40="",O40&lt;=N40),"",COUNTIFS($C$8:$C$207,C40,$M$8:$M$207,"да",$N$8:$N$207,"&lt;"&amp;Q40,$Q$8:$Q$207,"&gt;"&amp;N40)-1)</f>
      </c>
      <c r="S40" s="15">
        <f>IF(OR(R40="",R40=0),"",MAXIFS($Q$8:$Q$207,$C$8:$C$207,C40,$M$8:$M$207,"да",$N$8:$N$207,"&lt;"&amp;N40,$Q$8:$Q$207,"&gt;"&amp;N40))</f>
      </c>
      <c r="T40" s="15">
        <f>IF(OR(R40="",R40=0),"",MINIFS($N$8:$N$207,$C$8:$C$207,C40,$M$8:$M$207,"да",$N$8:$N$207,"&gt;"&amp;N40,$N$8:$N$207,"&lt;"&amp;Q40))</f>
      </c>
      <c r="U40" s="15">
        <f>IF(OR(B40="",M40="нет"),"",IF(LEFT(L40,2)="ок","","да"))</f>
      </c>
    </row>
    <row r="41" spans="1:21" x14ac:dyDescent="0.25">
      <c r="A41" s="11"/>
      <c r="B41" s="12"/>
      <c r="C41" s="12"/>
      <c r="D41" s="12"/>
      <c r="E41" s="13"/>
      <c r="F41" s="13"/>
      <c r="G41" s="11"/>
      <c r="H41" s="12"/>
      <c r="I41" s="12"/>
      <c r="J41" s="12"/>
      <c r="K41" s="14">
        <f>IF(C41="","",IF(COUNTIF('Пример — столы'!$A5:$A54,C41)=0,"нет в справочнике",IF(COUNTIFS('Пример — столы'!$A5:$A54,C41,'Пример — столы'!$B5:$B54,"&gt;0")=0,"не указано",VLOOKUP(C41,'Пример — столы'!$A5:$B54,2,0))))</f>
      </c>
      <c r="L41" s="14">
        <f>IF(B41="","",IF(M41="нет","не занимает стол — статус «"&amp;I41&amp;"»",IF(OR(A41="",C41="",D41="",E41="",F41=""),"нужно уточнить: дата, стол, гости, начало и окончание",IF(OR(K41="нет в справочнике",K41="не указано"),"нужно уточнить вместимость стола "&amp;C41,IF(O41&lt;=N41,"окончание не позже начала — проверьте время или впишите дату окончания",IF(P41="","нужно уточнить резерв между посадками",IF(AND(D41&lt;=K41,R41=0),"ок: мест хватает, пересечений нет",TRIM(IF(D41&gt;K41,"гостей "&amp;D41&amp;" при "&amp;K41&amp;" местах — нужен другой стол. ","")&amp;IF(R41&gt;0,IF(AND(ISNUMBER(S41),S41&gt;N41),"пересечение "&amp;(MIN(S41,Q41)-N41)&amp;" мин: стол занят другой бронью до "&amp;INT(MOD(S41,1440)/60)&amp;":"&amp;TEXT(MOD(S41,60),"00")&amp;" (с резервом) — свободен не раньше этого времени",IF(AND(ISNUMBER(T41),T41&gt;0),"пересечение "&amp;(Q41-T41)&amp;" мин: следующая бронь с "&amp;INT(MOD(T41,1440)/60)&amp;":"&amp;TEXT(MOD(T41,60),"00")&amp;", а стол освободится (с резервом) в "&amp;INT(MOD(Q41,1440)/60)&amp;":"&amp;TEXT(MOD(Q41,60),"00"),"пересечение с другой бронью этого стола в то же время")),"")))))))))</f>
      </c>
      <c r="M41" s="15">
        <f>IF(B41="","",IF(OR(I41="отменена",I41="не пришли"),"нет","да"))</f>
      </c>
      <c r="N41" s="15">
        <f>IF(OR(A41="",E41=""),"",ROUND((A41+E41)*1440,0))</f>
      </c>
      <c r="O41" s="15">
        <f>IF(OR(A41="",F41=""),"",ROUND((IF(G41="",A41,G41)+F41)*1440,0))</f>
      </c>
      <c r="P41" s="15">
        <f>IF(H41&lt;&gt;"",H41,IF($D$3&lt;&gt;"",$D$3,""))</f>
      </c>
      <c r="Q41" s="15">
        <f>IF(OR(O41="",P41=""),"",O41+P41)</f>
      </c>
      <c r="R41" s="15">
        <f>IF(OR(M41&lt;&gt;"да",C41="",N41="",Q41="",O41&lt;=N41),"",COUNTIFS($C$8:$C$207,C41,$M$8:$M$207,"да",$N$8:$N$207,"&lt;"&amp;Q41,$Q$8:$Q$207,"&gt;"&amp;N41)-1)</f>
      </c>
      <c r="S41" s="15">
        <f>IF(OR(R41="",R41=0),"",MAXIFS($Q$8:$Q$207,$C$8:$C$207,C41,$M$8:$M$207,"да",$N$8:$N$207,"&lt;"&amp;N41,$Q$8:$Q$207,"&gt;"&amp;N41))</f>
      </c>
      <c r="T41" s="15">
        <f>IF(OR(R41="",R41=0),"",MINIFS($N$8:$N$207,$C$8:$C$207,C41,$M$8:$M$207,"да",$N$8:$N$207,"&gt;"&amp;N41,$N$8:$N$207,"&lt;"&amp;Q41))</f>
      </c>
      <c r="U41" s="15">
        <f>IF(OR(B41="",M41="нет"),"",IF(LEFT(L41,2)="ок","","да"))</f>
      </c>
    </row>
    <row r="42" spans="1:21" x14ac:dyDescent="0.25">
      <c r="A42" s="11"/>
      <c r="B42" s="12"/>
      <c r="C42" s="12"/>
      <c r="D42" s="12"/>
      <c r="E42" s="13"/>
      <c r="F42" s="13"/>
      <c r="G42" s="11"/>
      <c r="H42" s="12"/>
      <c r="I42" s="12"/>
      <c r="J42" s="12"/>
      <c r="K42" s="14">
        <f>IF(C42="","",IF(COUNTIF('Пример — столы'!$A5:$A54,C42)=0,"нет в справочнике",IF(COUNTIFS('Пример — столы'!$A5:$A54,C42,'Пример — столы'!$B5:$B54,"&gt;0")=0,"не указано",VLOOKUP(C42,'Пример — столы'!$A5:$B54,2,0))))</f>
      </c>
      <c r="L42" s="14">
        <f>IF(B42="","",IF(M42="нет","не занимает стол — статус «"&amp;I42&amp;"»",IF(OR(A42="",C42="",D42="",E42="",F42=""),"нужно уточнить: дата, стол, гости, начало и окончание",IF(OR(K42="нет в справочнике",K42="не указано"),"нужно уточнить вместимость стола "&amp;C42,IF(O42&lt;=N42,"окончание не позже начала — проверьте время или впишите дату окончания",IF(P42="","нужно уточнить резерв между посадками",IF(AND(D42&lt;=K42,R42=0),"ок: мест хватает, пересечений нет",TRIM(IF(D42&gt;K42,"гостей "&amp;D42&amp;" при "&amp;K42&amp;" местах — нужен другой стол. ","")&amp;IF(R42&gt;0,IF(AND(ISNUMBER(S42),S42&gt;N42),"пересечение "&amp;(MIN(S42,Q42)-N42)&amp;" мин: стол занят другой бронью до "&amp;INT(MOD(S42,1440)/60)&amp;":"&amp;TEXT(MOD(S42,60),"00")&amp;" (с резервом) — свободен не раньше этого времени",IF(AND(ISNUMBER(T42),T42&gt;0),"пересечение "&amp;(Q42-T42)&amp;" мин: следующая бронь с "&amp;INT(MOD(T42,1440)/60)&amp;":"&amp;TEXT(MOD(T42,60),"00")&amp;", а стол освободится (с резервом) в "&amp;INT(MOD(Q42,1440)/60)&amp;":"&amp;TEXT(MOD(Q42,60),"00"),"пересечение с другой бронью этого стола в то же время")),"")))))))))</f>
      </c>
      <c r="M42" s="15">
        <f>IF(B42="","",IF(OR(I42="отменена",I42="не пришли"),"нет","да"))</f>
      </c>
      <c r="N42" s="15">
        <f>IF(OR(A42="",E42=""),"",ROUND((A42+E42)*1440,0))</f>
      </c>
      <c r="O42" s="15">
        <f>IF(OR(A42="",F42=""),"",ROUND((IF(G42="",A42,G42)+F42)*1440,0))</f>
      </c>
      <c r="P42" s="15">
        <f>IF(H42&lt;&gt;"",H42,IF($D$3&lt;&gt;"",$D$3,""))</f>
      </c>
      <c r="Q42" s="15">
        <f>IF(OR(O42="",P42=""),"",O42+P42)</f>
      </c>
      <c r="R42" s="15">
        <f>IF(OR(M42&lt;&gt;"да",C42="",N42="",Q42="",O42&lt;=N42),"",COUNTIFS($C$8:$C$207,C42,$M$8:$M$207,"да",$N$8:$N$207,"&lt;"&amp;Q42,$Q$8:$Q$207,"&gt;"&amp;N42)-1)</f>
      </c>
      <c r="S42" s="15">
        <f>IF(OR(R42="",R42=0),"",MAXIFS($Q$8:$Q$207,$C$8:$C$207,C42,$M$8:$M$207,"да",$N$8:$N$207,"&lt;"&amp;N42,$Q$8:$Q$207,"&gt;"&amp;N42))</f>
      </c>
      <c r="T42" s="15">
        <f>IF(OR(R42="",R42=0),"",MINIFS($N$8:$N$207,$C$8:$C$207,C42,$M$8:$M$207,"да",$N$8:$N$207,"&gt;"&amp;N42,$N$8:$N$207,"&lt;"&amp;Q42))</f>
      </c>
      <c r="U42" s="15">
        <f>IF(OR(B42="",M42="нет"),"",IF(LEFT(L42,2)="ок","","да"))</f>
      </c>
    </row>
    <row r="43" spans="1:21" x14ac:dyDescent="0.25">
      <c r="A43" s="11"/>
      <c r="B43" s="12"/>
      <c r="C43" s="12"/>
      <c r="D43" s="12"/>
      <c r="E43" s="13"/>
      <c r="F43" s="13"/>
      <c r="G43" s="11"/>
      <c r="H43" s="12"/>
      <c r="I43" s="12"/>
      <c r="J43" s="12"/>
      <c r="K43" s="14">
        <f>IF(C43="","",IF(COUNTIF('Пример — столы'!$A5:$A54,C43)=0,"нет в справочнике",IF(COUNTIFS('Пример — столы'!$A5:$A54,C43,'Пример — столы'!$B5:$B54,"&gt;0")=0,"не указано",VLOOKUP(C43,'Пример — столы'!$A5:$B54,2,0))))</f>
      </c>
      <c r="L43" s="14">
        <f>IF(B43="","",IF(M43="нет","не занимает стол — статус «"&amp;I43&amp;"»",IF(OR(A43="",C43="",D43="",E43="",F43=""),"нужно уточнить: дата, стол, гости, начало и окончание",IF(OR(K43="нет в справочнике",K43="не указано"),"нужно уточнить вместимость стола "&amp;C43,IF(O43&lt;=N43,"окончание не позже начала — проверьте время или впишите дату окончания",IF(P43="","нужно уточнить резерв между посадками",IF(AND(D43&lt;=K43,R43=0),"ок: мест хватает, пересечений нет",TRIM(IF(D43&gt;K43,"гостей "&amp;D43&amp;" при "&amp;K43&amp;" местах — нужен другой стол. ","")&amp;IF(R43&gt;0,IF(AND(ISNUMBER(S43),S43&gt;N43),"пересечение "&amp;(MIN(S43,Q43)-N43)&amp;" мин: стол занят другой бронью до "&amp;INT(MOD(S43,1440)/60)&amp;":"&amp;TEXT(MOD(S43,60),"00")&amp;" (с резервом) — свободен не раньше этого времени",IF(AND(ISNUMBER(T43),T43&gt;0),"пересечение "&amp;(Q43-T43)&amp;" мин: следующая бронь с "&amp;INT(MOD(T43,1440)/60)&amp;":"&amp;TEXT(MOD(T43,60),"00")&amp;", а стол освободится (с резервом) в "&amp;INT(MOD(Q43,1440)/60)&amp;":"&amp;TEXT(MOD(Q43,60),"00"),"пересечение с другой бронью этого стола в то же время")),"")))))))))</f>
      </c>
      <c r="M43" s="15">
        <f>IF(B43="","",IF(OR(I43="отменена",I43="не пришли"),"нет","да"))</f>
      </c>
      <c r="N43" s="15">
        <f>IF(OR(A43="",E43=""),"",ROUND((A43+E43)*1440,0))</f>
      </c>
      <c r="O43" s="15">
        <f>IF(OR(A43="",F43=""),"",ROUND((IF(G43="",A43,G43)+F43)*1440,0))</f>
      </c>
      <c r="P43" s="15">
        <f>IF(H43&lt;&gt;"",H43,IF($D$3&lt;&gt;"",$D$3,""))</f>
      </c>
      <c r="Q43" s="15">
        <f>IF(OR(O43="",P43=""),"",O43+P43)</f>
      </c>
      <c r="R43" s="15">
        <f>IF(OR(M43&lt;&gt;"да",C43="",N43="",Q43="",O43&lt;=N43),"",COUNTIFS($C$8:$C$207,C43,$M$8:$M$207,"да",$N$8:$N$207,"&lt;"&amp;Q43,$Q$8:$Q$207,"&gt;"&amp;N43)-1)</f>
      </c>
      <c r="S43" s="15">
        <f>IF(OR(R43="",R43=0),"",MAXIFS($Q$8:$Q$207,$C$8:$C$207,C43,$M$8:$M$207,"да",$N$8:$N$207,"&lt;"&amp;N43,$Q$8:$Q$207,"&gt;"&amp;N43))</f>
      </c>
      <c r="T43" s="15">
        <f>IF(OR(R43="",R43=0),"",MINIFS($N$8:$N$207,$C$8:$C$207,C43,$M$8:$M$207,"да",$N$8:$N$207,"&gt;"&amp;N43,$N$8:$N$207,"&lt;"&amp;Q43))</f>
      </c>
      <c r="U43" s="15">
        <f>IF(OR(B43="",M43="нет"),"",IF(LEFT(L43,2)="ок","","да"))</f>
      </c>
    </row>
    <row r="44" spans="1:21" x14ac:dyDescent="0.25">
      <c r="A44" s="11"/>
      <c r="B44" s="12"/>
      <c r="C44" s="12"/>
      <c r="D44" s="12"/>
      <c r="E44" s="13"/>
      <c r="F44" s="13"/>
      <c r="G44" s="11"/>
      <c r="H44" s="12"/>
      <c r="I44" s="12"/>
      <c r="J44" s="12"/>
      <c r="K44" s="14">
        <f>IF(C44="","",IF(COUNTIF('Пример — столы'!$A5:$A54,C44)=0,"нет в справочнике",IF(COUNTIFS('Пример — столы'!$A5:$A54,C44,'Пример — столы'!$B5:$B54,"&gt;0")=0,"не указано",VLOOKUP(C44,'Пример — столы'!$A5:$B54,2,0))))</f>
      </c>
      <c r="L44" s="14">
        <f>IF(B44="","",IF(M44="нет","не занимает стол — статус «"&amp;I44&amp;"»",IF(OR(A44="",C44="",D44="",E44="",F44=""),"нужно уточнить: дата, стол, гости, начало и окончание",IF(OR(K44="нет в справочнике",K44="не указано"),"нужно уточнить вместимость стола "&amp;C44,IF(O44&lt;=N44,"окончание не позже начала — проверьте время или впишите дату окончания",IF(P44="","нужно уточнить резерв между посадками",IF(AND(D44&lt;=K44,R44=0),"ок: мест хватает, пересечений нет",TRIM(IF(D44&gt;K44,"гостей "&amp;D44&amp;" при "&amp;K44&amp;" местах — нужен другой стол. ","")&amp;IF(R44&gt;0,IF(AND(ISNUMBER(S44),S44&gt;N44),"пересечение "&amp;(MIN(S44,Q44)-N44)&amp;" мин: стол занят другой бронью до "&amp;INT(MOD(S44,1440)/60)&amp;":"&amp;TEXT(MOD(S44,60),"00")&amp;" (с резервом) — свободен не раньше этого времени",IF(AND(ISNUMBER(T44),T44&gt;0),"пересечение "&amp;(Q44-T44)&amp;" мин: следующая бронь с "&amp;INT(MOD(T44,1440)/60)&amp;":"&amp;TEXT(MOD(T44,60),"00")&amp;", а стол освободится (с резервом) в "&amp;INT(MOD(Q44,1440)/60)&amp;":"&amp;TEXT(MOD(Q44,60),"00"),"пересечение с другой бронью этого стола в то же время")),"")))))))))</f>
      </c>
      <c r="M44" s="15">
        <f>IF(B44="","",IF(OR(I44="отменена",I44="не пришли"),"нет","да"))</f>
      </c>
      <c r="N44" s="15">
        <f>IF(OR(A44="",E44=""),"",ROUND((A44+E44)*1440,0))</f>
      </c>
      <c r="O44" s="15">
        <f>IF(OR(A44="",F44=""),"",ROUND((IF(G44="",A44,G44)+F44)*1440,0))</f>
      </c>
      <c r="P44" s="15">
        <f>IF(H44&lt;&gt;"",H44,IF($D$3&lt;&gt;"",$D$3,""))</f>
      </c>
      <c r="Q44" s="15">
        <f>IF(OR(O44="",P44=""),"",O44+P44)</f>
      </c>
      <c r="R44" s="15">
        <f>IF(OR(M44&lt;&gt;"да",C44="",N44="",Q44="",O44&lt;=N44),"",COUNTIFS($C$8:$C$207,C44,$M$8:$M$207,"да",$N$8:$N$207,"&lt;"&amp;Q44,$Q$8:$Q$207,"&gt;"&amp;N44)-1)</f>
      </c>
      <c r="S44" s="15">
        <f>IF(OR(R44="",R44=0),"",MAXIFS($Q$8:$Q$207,$C$8:$C$207,C44,$M$8:$M$207,"да",$N$8:$N$207,"&lt;"&amp;N44,$Q$8:$Q$207,"&gt;"&amp;N44))</f>
      </c>
      <c r="T44" s="15">
        <f>IF(OR(R44="",R44=0),"",MINIFS($N$8:$N$207,$C$8:$C$207,C44,$M$8:$M$207,"да",$N$8:$N$207,"&gt;"&amp;N44,$N$8:$N$207,"&lt;"&amp;Q44))</f>
      </c>
      <c r="U44" s="15">
        <f>IF(OR(B44="",M44="нет"),"",IF(LEFT(L44,2)="ок","","да"))</f>
      </c>
    </row>
    <row r="45" spans="1:21" x14ac:dyDescent="0.25">
      <c r="A45" s="11"/>
      <c r="B45" s="12"/>
      <c r="C45" s="12"/>
      <c r="D45" s="12"/>
      <c r="E45" s="13"/>
      <c r="F45" s="13"/>
      <c r="G45" s="11"/>
      <c r="H45" s="12"/>
      <c r="I45" s="12"/>
      <c r="J45" s="12"/>
      <c r="K45" s="14">
        <f>IF(C45="","",IF(COUNTIF('Пример — столы'!$A5:$A54,C45)=0,"нет в справочнике",IF(COUNTIFS('Пример — столы'!$A5:$A54,C45,'Пример — столы'!$B5:$B54,"&gt;0")=0,"не указано",VLOOKUP(C45,'Пример — столы'!$A5:$B54,2,0))))</f>
      </c>
      <c r="L45" s="14">
        <f>IF(B45="","",IF(M45="нет","не занимает стол — статус «"&amp;I45&amp;"»",IF(OR(A45="",C45="",D45="",E45="",F45=""),"нужно уточнить: дата, стол, гости, начало и окончание",IF(OR(K45="нет в справочнике",K45="не указано"),"нужно уточнить вместимость стола "&amp;C45,IF(O45&lt;=N45,"окончание не позже начала — проверьте время или впишите дату окончания",IF(P45="","нужно уточнить резерв между посадками",IF(AND(D45&lt;=K45,R45=0),"ок: мест хватает, пересечений нет",TRIM(IF(D45&gt;K45,"гостей "&amp;D45&amp;" при "&amp;K45&amp;" местах — нужен другой стол. ","")&amp;IF(R45&gt;0,IF(AND(ISNUMBER(S45),S45&gt;N45),"пересечение "&amp;(MIN(S45,Q45)-N45)&amp;" мин: стол занят другой бронью до "&amp;INT(MOD(S45,1440)/60)&amp;":"&amp;TEXT(MOD(S45,60),"00")&amp;" (с резервом) — свободен не раньше этого времени",IF(AND(ISNUMBER(T45),T45&gt;0),"пересечение "&amp;(Q45-T45)&amp;" мин: следующая бронь с "&amp;INT(MOD(T45,1440)/60)&amp;":"&amp;TEXT(MOD(T45,60),"00")&amp;", а стол освободится (с резервом) в "&amp;INT(MOD(Q45,1440)/60)&amp;":"&amp;TEXT(MOD(Q45,60),"00"),"пересечение с другой бронью этого стола в то же время")),"")))))))))</f>
      </c>
      <c r="M45" s="15">
        <f>IF(B45="","",IF(OR(I45="отменена",I45="не пришли"),"нет","да"))</f>
      </c>
      <c r="N45" s="15">
        <f>IF(OR(A45="",E45=""),"",ROUND((A45+E45)*1440,0))</f>
      </c>
      <c r="O45" s="15">
        <f>IF(OR(A45="",F45=""),"",ROUND((IF(G45="",A45,G45)+F45)*1440,0))</f>
      </c>
      <c r="P45" s="15">
        <f>IF(H45&lt;&gt;"",H45,IF($D$3&lt;&gt;"",$D$3,""))</f>
      </c>
      <c r="Q45" s="15">
        <f>IF(OR(O45="",P45=""),"",O45+P45)</f>
      </c>
      <c r="R45" s="15">
        <f>IF(OR(M45&lt;&gt;"да",C45="",N45="",Q45="",O45&lt;=N45),"",COUNTIFS($C$8:$C$207,C45,$M$8:$M$207,"да",$N$8:$N$207,"&lt;"&amp;Q45,$Q$8:$Q$207,"&gt;"&amp;N45)-1)</f>
      </c>
      <c r="S45" s="15">
        <f>IF(OR(R45="",R45=0),"",MAXIFS($Q$8:$Q$207,$C$8:$C$207,C45,$M$8:$M$207,"да",$N$8:$N$207,"&lt;"&amp;N45,$Q$8:$Q$207,"&gt;"&amp;N45))</f>
      </c>
      <c r="T45" s="15">
        <f>IF(OR(R45="",R45=0),"",MINIFS($N$8:$N$207,$C$8:$C$207,C45,$M$8:$M$207,"да",$N$8:$N$207,"&gt;"&amp;N45,$N$8:$N$207,"&lt;"&amp;Q45))</f>
      </c>
      <c r="U45" s="15">
        <f>IF(OR(B45="",M45="нет"),"",IF(LEFT(L45,2)="ок","","да"))</f>
      </c>
    </row>
    <row r="46" spans="1:21" x14ac:dyDescent="0.25">
      <c r="A46" s="11"/>
      <c r="B46" s="12"/>
      <c r="C46" s="12"/>
      <c r="D46" s="12"/>
      <c r="E46" s="13"/>
      <c r="F46" s="13"/>
      <c r="G46" s="11"/>
      <c r="H46" s="12"/>
      <c r="I46" s="12"/>
      <c r="J46" s="12"/>
      <c r="K46" s="14">
        <f>IF(C46="","",IF(COUNTIF('Пример — столы'!$A5:$A54,C46)=0,"нет в справочнике",IF(COUNTIFS('Пример — столы'!$A5:$A54,C46,'Пример — столы'!$B5:$B54,"&gt;0")=0,"не указано",VLOOKUP(C46,'Пример — столы'!$A5:$B54,2,0))))</f>
      </c>
      <c r="L46" s="14">
        <f>IF(B46="","",IF(M46="нет","не занимает стол — статус «"&amp;I46&amp;"»",IF(OR(A46="",C46="",D46="",E46="",F46=""),"нужно уточнить: дата, стол, гости, начало и окончание",IF(OR(K46="нет в справочнике",K46="не указано"),"нужно уточнить вместимость стола "&amp;C46,IF(O46&lt;=N46,"окончание не позже начала — проверьте время или впишите дату окончания",IF(P46="","нужно уточнить резерв между посадками",IF(AND(D46&lt;=K46,R46=0),"ок: мест хватает, пересечений нет",TRIM(IF(D46&gt;K46,"гостей "&amp;D46&amp;" при "&amp;K46&amp;" местах — нужен другой стол. ","")&amp;IF(R46&gt;0,IF(AND(ISNUMBER(S46),S46&gt;N46),"пересечение "&amp;(MIN(S46,Q46)-N46)&amp;" мин: стол занят другой бронью до "&amp;INT(MOD(S46,1440)/60)&amp;":"&amp;TEXT(MOD(S46,60),"00")&amp;" (с резервом) — свободен не раньше этого времени",IF(AND(ISNUMBER(T46),T46&gt;0),"пересечение "&amp;(Q46-T46)&amp;" мин: следующая бронь с "&amp;INT(MOD(T46,1440)/60)&amp;":"&amp;TEXT(MOD(T46,60),"00")&amp;", а стол освободится (с резервом) в "&amp;INT(MOD(Q46,1440)/60)&amp;":"&amp;TEXT(MOD(Q46,60),"00"),"пересечение с другой бронью этого стола в то же время")),"")))))))))</f>
      </c>
      <c r="M46" s="15">
        <f>IF(B46="","",IF(OR(I46="отменена",I46="не пришли"),"нет","да"))</f>
      </c>
      <c r="N46" s="15">
        <f>IF(OR(A46="",E46=""),"",ROUND((A46+E46)*1440,0))</f>
      </c>
      <c r="O46" s="15">
        <f>IF(OR(A46="",F46=""),"",ROUND((IF(G46="",A46,G46)+F46)*1440,0))</f>
      </c>
      <c r="P46" s="15">
        <f>IF(H46&lt;&gt;"",H46,IF($D$3&lt;&gt;"",$D$3,""))</f>
      </c>
      <c r="Q46" s="15">
        <f>IF(OR(O46="",P46=""),"",O46+P46)</f>
      </c>
      <c r="R46" s="15">
        <f>IF(OR(M46&lt;&gt;"да",C46="",N46="",Q46="",O46&lt;=N46),"",COUNTIFS($C$8:$C$207,C46,$M$8:$M$207,"да",$N$8:$N$207,"&lt;"&amp;Q46,$Q$8:$Q$207,"&gt;"&amp;N46)-1)</f>
      </c>
      <c r="S46" s="15">
        <f>IF(OR(R46="",R46=0),"",MAXIFS($Q$8:$Q$207,$C$8:$C$207,C46,$M$8:$M$207,"да",$N$8:$N$207,"&lt;"&amp;N46,$Q$8:$Q$207,"&gt;"&amp;N46))</f>
      </c>
      <c r="T46" s="15">
        <f>IF(OR(R46="",R46=0),"",MINIFS($N$8:$N$207,$C$8:$C$207,C46,$M$8:$M$207,"да",$N$8:$N$207,"&gt;"&amp;N46,$N$8:$N$207,"&lt;"&amp;Q46))</f>
      </c>
      <c r="U46" s="15">
        <f>IF(OR(B46="",M46="нет"),"",IF(LEFT(L46,2)="ок","","да"))</f>
      </c>
    </row>
    <row r="47" spans="1:21" x14ac:dyDescent="0.25">
      <c r="A47" s="11"/>
      <c r="B47" s="12"/>
      <c r="C47" s="12"/>
      <c r="D47" s="12"/>
      <c r="E47" s="13"/>
      <c r="F47" s="13"/>
      <c r="G47" s="11"/>
      <c r="H47" s="12"/>
      <c r="I47" s="12"/>
      <c r="J47" s="12"/>
      <c r="K47" s="14">
        <f>IF(C47="","",IF(COUNTIF('Пример — столы'!$A5:$A54,C47)=0,"нет в справочнике",IF(COUNTIFS('Пример — столы'!$A5:$A54,C47,'Пример — столы'!$B5:$B54,"&gt;0")=0,"не указано",VLOOKUP(C47,'Пример — столы'!$A5:$B54,2,0))))</f>
      </c>
      <c r="L47" s="14">
        <f>IF(B47="","",IF(M47="нет","не занимает стол — статус «"&amp;I47&amp;"»",IF(OR(A47="",C47="",D47="",E47="",F47=""),"нужно уточнить: дата, стол, гости, начало и окончание",IF(OR(K47="нет в справочнике",K47="не указано"),"нужно уточнить вместимость стола "&amp;C47,IF(O47&lt;=N47,"окончание не позже начала — проверьте время или впишите дату окончания",IF(P47="","нужно уточнить резерв между посадками",IF(AND(D47&lt;=K47,R47=0),"ок: мест хватает, пересечений нет",TRIM(IF(D47&gt;K47,"гостей "&amp;D47&amp;" при "&amp;K47&amp;" местах — нужен другой стол. ","")&amp;IF(R47&gt;0,IF(AND(ISNUMBER(S47),S47&gt;N47),"пересечение "&amp;(MIN(S47,Q47)-N47)&amp;" мин: стол занят другой бронью до "&amp;INT(MOD(S47,1440)/60)&amp;":"&amp;TEXT(MOD(S47,60),"00")&amp;" (с резервом) — свободен не раньше этого времени",IF(AND(ISNUMBER(T47),T47&gt;0),"пересечение "&amp;(Q47-T47)&amp;" мин: следующая бронь с "&amp;INT(MOD(T47,1440)/60)&amp;":"&amp;TEXT(MOD(T47,60),"00")&amp;", а стол освободится (с резервом) в "&amp;INT(MOD(Q47,1440)/60)&amp;":"&amp;TEXT(MOD(Q47,60),"00"),"пересечение с другой бронью этого стола в то же время")),"")))))))))</f>
      </c>
      <c r="M47" s="15">
        <f>IF(B47="","",IF(OR(I47="отменена",I47="не пришли"),"нет","да"))</f>
      </c>
      <c r="N47" s="15">
        <f>IF(OR(A47="",E47=""),"",ROUND((A47+E47)*1440,0))</f>
      </c>
      <c r="O47" s="15">
        <f>IF(OR(A47="",F47=""),"",ROUND((IF(G47="",A47,G47)+F47)*1440,0))</f>
      </c>
      <c r="P47" s="15">
        <f>IF(H47&lt;&gt;"",H47,IF($D$3&lt;&gt;"",$D$3,""))</f>
      </c>
      <c r="Q47" s="15">
        <f>IF(OR(O47="",P47=""),"",O47+P47)</f>
      </c>
      <c r="R47" s="15">
        <f>IF(OR(M47&lt;&gt;"да",C47="",N47="",Q47="",O47&lt;=N47),"",COUNTIFS($C$8:$C$207,C47,$M$8:$M$207,"да",$N$8:$N$207,"&lt;"&amp;Q47,$Q$8:$Q$207,"&gt;"&amp;N47)-1)</f>
      </c>
      <c r="S47" s="15">
        <f>IF(OR(R47="",R47=0),"",MAXIFS($Q$8:$Q$207,$C$8:$C$207,C47,$M$8:$M$207,"да",$N$8:$N$207,"&lt;"&amp;N47,$Q$8:$Q$207,"&gt;"&amp;N47))</f>
      </c>
      <c r="T47" s="15">
        <f>IF(OR(R47="",R47=0),"",MINIFS($N$8:$N$207,$C$8:$C$207,C47,$M$8:$M$207,"да",$N$8:$N$207,"&gt;"&amp;N47,$N$8:$N$207,"&lt;"&amp;Q47))</f>
      </c>
      <c r="U47" s="15">
        <f>IF(OR(B47="",M47="нет"),"",IF(LEFT(L47,2)="ок","","да"))</f>
      </c>
    </row>
    <row r="48" spans="1:21" x14ac:dyDescent="0.25">
      <c r="A48" s="11"/>
      <c r="B48" s="12"/>
      <c r="C48" s="12"/>
      <c r="D48" s="12"/>
      <c r="E48" s="13"/>
      <c r="F48" s="13"/>
      <c r="G48" s="11"/>
      <c r="H48" s="12"/>
      <c r="I48" s="12"/>
      <c r="J48" s="12"/>
      <c r="K48" s="14">
        <f>IF(C48="","",IF(COUNTIF('Пример — столы'!$A5:$A54,C48)=0,"нет в справочнике",IF(COUNTIFS('Пример — столы'!$A5:$A54,C48,'Пример — столы'!$B5:$B54,"&gt;0")=0,"не указано",VLOOKUP(C48,'Пример — столы'!$A5:$B54,2,0))))</f>
      </c>
      <c r="L48" s="14">
        <f>IF(B48="","",IF(M48="нет","не занимает стол — статус «"&amp;I48&amp;"»",IF(OR(A48="",C48="",D48="",E48="",F48=""),"нужно уточнить: дата, стол, гости, начало и окончание",IF(OR(K48="нет в справочнике",K48="не указано"),"нужно уточнить вместимость стола "&amp;C48,IF(O48&lt;=N48,"окончание не позже начала — проверьте время или впишите дату окончания",IF(P48="","нужно уточнить резерв между посадками",IF(AND(D48&lt;=K48,R48=0),"ок: мест хватает, пересечений нет",TRIM(IF(D48&gt;K48,"гостей "&amp;D48&amp;" при "&amp;K48&amp;" местах — нужен другой стол. ","")&amp;IF(R48&gt;0,IF(AND(ISNUMBER(S48),S48&gt;N48),"пересечение "&amp;(MIN(S48,Q48)-N48)&amp;" мин: стол занят другой бронью до "&amp;INT(MOD(S48,1440)/60)&amp;":"&amp;TEXT(MOD(S48,60),"00")&amp;" (с резервом) — свободен не раньше этого времени",IF(AND(ISNUMBER(T48),T48&gt;0),"пересечение "&amp;(Q48-T48)&amp;" мин: следующая бронь с "&amp;INT(MOD(T48,1440)/60)&amp;":"&amp;TEXT(MOD(T48,60),"00")&amp;", а стол освободится (с резервом) в "&amp;INT(MOD(Q48,1440)/60)&amp;":"&amp;TEXT(MOD(Q48,60),"00"),"пересечение с другой бронью этого стола в то же время")),"")))))))))</f>
      </c>
      <c r="M48" s="15">
        <f>IF(B48="","",IF(OR(I48="отменена",I48="не пришли"),"нет","да"))</f>
      </c>
      <c r="N48" s="15">
        <f>IF(OR(A48="",E48=""),"",ROUND((A48+E48)*1440,0))</f>
      </c>
      <c r="O48" s="15">
        <f>IF(OR(A48="",F48=""),"",ROUND((IF(G48="",A48,G48)+F48)*1440,0))</f>
      </c>
      <c r="P48" s="15">
        <f>IF(H48&lt;&gt;"",H48,IF($D$3&lt;&gt;"",$D$3,""))</f>
      </c>
      <c r="Q48" s="15">
        <f>IF(OR(O48="",P48=""),"",O48+P48)</f>
      </c>
      <c r="R48" s="15">
        <f>IF(OR(M48&lt;&gt;"да",C48="",N48="",Q48="",O48&lt;=N48),"",COUNTIFS($C$8:$C$207,C48,$M$8:$M$207,"да",$N$8:$N$207,"&lt;"&amp;Q48,$Q$8:$Q$207,"&gt;"&amp;N48)-1)</f>
      </c>
      <c r="S48" s="15">
        <f>IF(OR(R48="",R48=0),"",MAXIFS($Q$8:$Q$207,$C$8:$C$207,C48,$M$8:$M$207,"да",$N$8:$N$207,"&lt;"&amp;N48,$Q$8:$Q$207,"&gt;"&amp;N48))</f>
      </c>
      <c r="T48" s="15">
        <f>IF(OR(R48="",R48=0),"",MINIFS($N$8:$N$207,$C$8:$C$207,C48,$M$8:$M$207,"да",$N$8:$N$207,"&gt;"&amp;N48,$N$8:$N$207,"&lt;"&amp;Q48))</f>
      </c>
      <c r="U48" s="15">
        <f>IF(OR(B48="",M48="нет"),"",IF(LEFT(L48,2)="ок","","да"))</f>
      </c>
    </row>
    <row r="49" spans="1:21" x14ac:dyDescent="0.25">
      <c r="A49" s="11"/>
      <c r="B49" s="12"/>
      <c r="C49" s="12"/>
      <c r="D49" s="12"/>
      <c r="E49" s="13"/>
      <c r="F49" s="13"/>
      <c r="G49" s="11"/>
      <c r="H49" s="12"/>
      <c r="I49" s="12"/>
      <c r="J49" s="12"/>
      <c r="K49" s="14">
        <f>IF(C49="","",IF(COUNTIF('Пример — столы'!$A5:$A54,C49)=0,"нет в справочнике",IF(COUNTIFS('Пример — столы'!$A5:$A54,C49,'Пример — столы'!$B5:$B54,"&gt;0")=0,"не указано",VLOOKUP(C49,'Пример — столы'!$A5:$B54,2,0))))</f>
      </c>
      <c r="L49" s="14">
        <f>IF(B49="","",IF(M49="нет","не занимает стол — статус «"&amp;I49&amp;"»",IF(OR(A49="",C49="",D49="",E49="",F49=""),"нужно уточнить: дата, стол, гости, начало и окончание",IF(OR(K49="нет в справочнике",K49="не указано"),"нужно уточнить вместимость стола "&amp;C49,IF(O49&lt;=N49,"окончание не позже начала — проверьте время или впишите дату окончания",IF(P49="","нужно уточнить резерв между посадками",IF(AND(D49&lt;=K49,R49=0),"ок: мест хватает, пересечений нет",TRIM(IF(D49&gt;K49,"гостей "&amp;D49&amp;" при "&amp;K49&amp;" местах — нужен другой стол. ","")&amp;IF(R49&gt;0,IF(AND(ISNUMBER(S49),S49&gt;N49),"пересечение "&amp;(MIN(S49,Q49)-N49)&amp;" мин: стол занят другой бронью до "&amp;INT(MOD(S49,1440)/60)&amp;":"&amp;TEXT(MOD(S49,60),"00")&amp;" (с резервом) — свободен не раньше этого времени",IF(AND(ISNUMBER(T49),T49&gt;0),"пересечение "&amp;(Q49-T49)&amp;" мин: следующая бронь с "&amp;INT(MOD(T49,1440)/60)&amp;":"&amp;TEXT(MOD(T49,60),"00")&amp;", а стол освободится (с резервом) в "&amp;INT(MOD(Q49,1440)/60)&amp;":"&amp;TEXT(MOD(Q49,60),"00"),"пересечение с другой бронью этого стола в то же время")),"")))))))))</f>
      </c>
      <c r="M49" s="15">
        <f>IF(B49="","",IF(OR(I49="отменена",I49="не пришли"),"нет","да"))</f>
      </c>
      <c r="N49" s="15">
        <f>IF(OR(A49="",E49=""),"",ROUND((A49+E49)*1440,0))</f>
      </c>
      <c r="O49" s="15">
        <f>IF(OR(A49="",F49=""),"",ROUND((IF(G49="",A49,G49)+F49)*1440,0))</f>
      </c>
      <c r="P49" s="15">
        <f>IF(H49&lt;&gt;"",H49,IF($D$3&lt;&gt;"",$D$3,""))</f>
      </c>
      <c r="Q49" s="15">
        <f>IF(OR(O49="",P49=""),"",O49+P49)</f>
      </c>
      <c r="R49" s="15">
        <f>IF(OR(M49&lt;&gt;"да",C49="",N49="",Q49="",O49&lt;=N49),"",COUNTIFS($C$8:$C$207,C49,$M$8:$M$207,"да",$N$8:$N$207,"&lt;"&amp;Q49,$Q$8:$Q$207,"&gt;"&amp;N49)-1)</f>
      </c>
      <c r="S49" s="15">
        <f>IF(OR(R49="",R49=0),"",MAXIFS($Q$8:$Q$207,$C$8:$C$207,C49,$M$8:$M$207,"да",$N$8:$N$207,"&lt;"&amp;N49,$Q$8:$Q$207,"&gt;"&amp;N49))</f>
      </c>
      <c r="T49" s="15">
        <f>IF(OR(R49="",R49=0),"",MINIFS($N$8:$N$207,$C$8:$C$207,C49,$M$8:$M$207,"да",$N$8:$N$207,"&gt;"&amp;N49,$N$8:$N$207,"&lt;"&amp;Q49))</f>
      </c>
      <c r="U49" s="15">
        <f>IF(OR(B49="",M49="нет"),"",IF(LEFT(L49,2)="ок","","да"))</f>
      </c>
    </row>
    <row r="50" spans="1:21" x14ac:dyDescent="0.25">
      <c r="A50" s="11"/>
      <c r="B50" s="12"/>
      <c r="C50" s="12"/>
      <c r="D50" s="12"/>
      <c r="E50" s="13"/>
      <c r="F50" s="13"/>
      <c r="G50" s="11"/>
      <c r="H50" s="12"/>
      <c r="I50" s="12"/>
      <c r="J50" s="12"/>
      <c r="K50" s="14">
        <f>IF(C50="","",IF(COUNTIF('Пример — столы'!$A5:$A54,C50)=0,"нет в справочнике",IF(COUNTIFS('Пример — столы'!$A5:$A54,C50,'Пример — столы'!$B5:$B54,"&gt;0")=0,"не указано",VLOOKUP(C50,'Пример — столы'!$A5:$B54,2,0))))</f>
      </c>
      <c r="L50" s="14">
        <f>IF(B50="","",IF(M50="нет","не занимает стол — статус «"&amp;I50&amp;"»",IF(OR(A50="",C50="",D50="",E50="",F50=""),"нужно уточнить: дата, стол, гости, начало и окончание",IF(OR(K50="нет в справочнике",K50="не указано"),"нужно уточнить вместимость стола "&amp;C50,IF(O50&lt;=N50,"окончание не позже начала — проверьте время или впишите дату окончания",IF(P50="","нужно уточнить резерв между посадками",IF(AND(D50&lt;=K50,R50=0),"ок: мест хватает, пересечений нет",TRIM(IF(D50&gt;K50,"гостей "&amp;D50&amp;" при "&amp;K50&amp;" местах — нужен другой стол. ","")&amp;IF(R50&gt;0,IF(AND(ISNUMBER(S50),S50&gt;N50),"пересечение "&amp;(MIN(S50,Q50)-N50)&amp;" мин: стол занят другой бронью до "&amp;INT(MOD(S50,1440)/60)&amp;":"&amp;TEXT(MOD(S50,60),"00")&amp;" (с резервом) — свободен не раньше этого времени",IF(AND(ISNUMBER(T50),T50&gt;0),"пересечение "&amp;(Q50-T50)&amp;" мин: следующая бронь с "&amp;INT(MOD(T50,1440)/60)&amp;":"&amp;TEXT(MOD(T50,60),"00")&amp;", а стол освободится (с резервом) в "&amp;INT(MOD(Q50,1440)/60)&amp;":"&amp;TEXT(MOD(Q50,60),"00"),"пересечение с другой бронью этого стола в то же время")),"")))))))))</f>
      </c>
      <c r="M50" s="15">
        <f>IF(B50="","",IF(OR(I50="отменена",I50="не пришли"),"нет","да"))</f>
      </c>
      <c r="N50" s="15">
        <f>IF(OR(A50="",E50=""),"",ROUND((A50+E50)*1440,0))</f>
      </c>
      <c r="O50" s="15">
        <f>IF(OR(A50="",F50=""),"",ROUND((IF(G50="",A50,G50)+F50)*1440,0))</f>
      </c>
      <c r="P50" s="15">
        <f>IF(H50&lt;&gt;"",H50,IF($D$3&lt;&gt;"",$D$3,""))</f>
      </c>
      <c r="Q50" s="15">
        <f>IF(OR(O50="",P50=""),"",O50+P50)</f>
      </c>
      <c r="R50" s="15">
        <f>IF(OR(M50&lt;&gt;"да",C50="",N50="",Q50="",O50&lt;=N50),"",COUNTIFS($C$8:$C$207,C50,$M$8:$M$207,"да",$N$8:$N$207,"&lt;"&amp;Q50,$Q$8:$Q$207,"&gt;"&amp;N50)-1)</f>
      </c>
      <c r="S50" s="15">
        <f>IF(OR(R50="",R50=0),"",MAXIFS($Q$8:$Q$207,$C$8:$C$207,C50,$M$8:$M$207,"да",$N$8:$N$207,"&lt;"&amp;N50,$Q$8:$Q$207,"&gt;"&amp;N50))</f>
      </c>
      <c r="T50" s="15">
        <f>IF(OR(R50="",R50=0),"",MINIFS($N$8:$N$207,$C$8:$C$207,C50,$M$8:$M$207,"да",$N$8:$N$207,"&gt;"&amp;N50,$N$8:$N$207,"&lt;"&amp;Q50))</f>
      </c>
      <c r="U50" s="15">
        <f>IF(OR(B50="",M50="нет"),"",IF(LEFT(L50,2)="ок","","да"))</f>
      </c>
    </row>
    <row r="51" spans="1:21" x14ac:dyDescent="0.25">
      <c r="A51" s="11"/>
      <c r="B51" s="12"/>
      <c r="C51" s="12"/>
      <c r="D51" s="12"/>
      <c r="E51" s="13"/>
      <c r="F51" s="13"/>
      <c r="G51" s="11"/>
      <c r="H51" s="12"/>
      <c r="I51" s="12"/>
      <c r="J51" s="12"/>
      <c r="K51" s="14">
        <f>IF(C51="","",IF(COUNTIF('Пример — столы'!$A5:$A54,C51)=0,"нет в справочнике",IF(COUNTIFS('Пример — столы'!$A5:$A54,C51,'Пример — столы'!$B5:$B54,"&gt;0")=0,"не указано",VLOOKUP(C51,'Пример — столы'!$A5:$B54,2,0))))</f>
      </c>
      <c r="L51" s="14">
        <f>IF(B51="","",IF(M51="нет","не занимает стол — статус «"&amp;I51&amp;"»",IF(OR(A51="",C51="",D51="",E51="",F51=""),"нужно уточнить: дата, стол, гости, начало и окончание",IF(OR(K51="нет в справочнике",K51="не указано"),"нужно уточнить вместимость стола "&amp;C51,IF(O51&lt;=N51,"окончание не позже начала — проверьте время или впишите дату окончания",IF(P51="","нужно уточнить резерв между посадками",IF(AND(D51&lt;=K51,R51=0),"ок: мест хватает, пересечений нет",TRIM(IF(D51&gt;K51,"гостей "&amp;D51&amp;" при "&amp;K51&amp;" местах — нужен другой стол. ","")&amp;IF(R51&gt;0,IF(AND(ISNUMBER(S51),S51&gt;N51),"пересечение "&amp;(MIN(S51,Q51)-N51)&amp;" мин: стол занят другой бронью до "&amp;INT(MOD(S51,1440)/60)&amp;":"&amp;TEXT(MOD(S51,60),"00")&amp;" (с резервом) — свободен не раньше этого времени",IF(AND(ISNUMBER(T51),T51&gt;0),"пересечение "&amp;(Q51-T51)&amp;" мин: следующая бронь с "&amp;INT(MOD(T51,1440)/60)&amp;":"&amp;TEXT(MOD(T51,60),"00")&amp;", а стол освободится (с резервом) в "&amp;INT(MOD(Q51,1440)/60)&amp;":"&amp;TEXT(MOD(Q51,60),"00"),"пересечение с другой бронью этого стола в то же время")),"")))))))))</f>
      </c>
      <c r="M51" s="15">
        <f>IF(B51="","",IF(OR(I51="отменена",I51="не пришли"),"нет","да"))</f>
      </c>
      <c r="N51" s="15">
        <f>IF(OR(A51="",E51=""),"",ROUND((A51+E51)*1440,0))</f>
      </c>
      <c r="O51" s="15">
        <f>IF(OR(A51="",F51=""),"",ROUND((IF(G51="",A51,G51)+F51)*1440,0))</f>
      </c>
      <c r="P51" s="15">
        <f>IF(H51&lt;&gt;"",H51,IF($D$3&lt;&gt;"",$D$3,""))</f>
      </c>
      <c r="Q51" s="15">
        <f>IF(OR(O51="",P51=""),"",O51+P51)</f>
      </c>
      <c r="R51" s="15">
        <f>IF(OR(M51&lt;&gt;"да",C51="",N51="",Q51="",O51&lt;=N51),"",COUNTIFS($C$8:$C$207,C51,$M$8:$M$207,"да",$N$8:$N$207,"&lt;"&amp;Q51,$Q$8:$Q$207,"&gt;"&amp;N51)-1)</f>
      </c>
      <c r="S51" s="15">
        <f>IF(OR(R51="",R51=0),"",MAXIFS($Q$8:$Q$207,$C$8:$C$207,C51,$M$8:$M$207,"да",$N$8:$N$207,"&lt;"&amp;N51,$Q$8:$Q$207,"&gt;"&amp;N51))</f>
      </c>
      <c r="T51" s="15">
        <f>IF(OR(R51="",R51=0),"",MINIFS($N$8:$N$207,$C$8:$C$207,C51,$M$8:$M$207,"да",$N$8:$N$207,"&gt;"&amp;N51,$N$8:$N$207,"&lt;"&amp;Q51))</f>
      </c>
      <c r="U51" s="15">
        <f>IF(OR(B51="",M51="нет"),"",IF(LEFT(L51,2)="ок","","да"))</f>
      </c>
    </row>
    <row r="52" spans="1:21" x14ac:dyDescent="0.25">
      <c r="A52" s="11"/>
      <c r="B52" s="12"/>
      <c r="C52" s="12"/>
      <c r="D52" s="12"/>
      <c r="E52" s="13"/>
      <c r="F52" s="13"/>
      <c r="G52" s="11"/>
      <c r="H52" s="12"/>
      <c r="I52" s="12"/>
      <c r="J52" s="12"/>
      <c r="K52" s="14">
        <f>IF(C52="","",IF(COUNTIF('Пример — столы'!$A5:$A54,C52)=0,"нет в справочнике",IF(COUNTIFS('Пример — столы'!$A5:$A54,C52,'Пример — столы'!$B5:$B54,"&gt;0")=0,"не указано",VLOOKUP(C52,'Пример — столы'!$A5:$B54,2,0))))</f>
      </c>
      <c r="L52" s="14">
        <f>IF(B52="","",IF(M52="нет","не занимает стол — статус «"&amp;I52&amp;"»",IF(OR(A52="",C52="",D52="",E52="",F52=""),"нужно уточнить: дата, стол, гости, начало и окончание",IF(OR(K52="нет в справочнике",K52="не указано"),"нужно уточнить вместимость стола "&amp;C52,IF(O52&lt;=N52,"окончание не позже начала — проверьте время или впишите дату окончания",IF(P52="","нужно уточнить резерв между посадками",IF(AND(D52&lt;=K52,R52=0),"ок: мест хватает, пересечений нет",TRIM(IF(D52&gt;K52,"гостей "&amp;D52&amp;" при "&amp;K52&amp;" местах — нужен другой стол. ","")&amp;IF(R52&gt;0,IF(AND(ISNUMBER(S52),S52&gt;N52),"пересечение "&amp;(MIN(S52,Q52)-N52)&amp;" мин: стол занят другой бронью до "&amp;INT(MOD(S52,1440)/60)&amp;":"&amp;TEXT(MOD(S52,60),"00")&amp;" (с резервом) — свободен не раньше этого времени",IF(AND(ISNUMBER(T52),T52&gt;0),"пересечение "&amp;(Q52-T52)&amp;" мин: следующая бронь с "&amp;INT(MOD(T52,1440)/60)&amp;":"&amp;TEXT(MOD(T52,60),"00")&amp;", а стол освободится (с резервом) в "&amp;INT(MOD(Q52,1440)/60)&amp;":"&amp;TEXT(MOD(Q52,60),"00"),"пересечение с другой бронью этого стола в то же время")),"")))))))))</f>
      </c>
      <c r="M52" s="15">
        <f>IF(B52="","",IF(OR(I52="отменена",I52="не пришли"),"нет","да"))</f>
      </c>
      <c r="N52" s="15">
        <f>IF(OR(A52="",E52=""),"",ROUND((A52+E52)*1440,0))</f>
      </c>
      <c r="O52" s="15">
        <f>IF(OR(A52="",F52=""),"",ROUND((IF(G52="",A52,G52)+F52)*1440,0))</f>
      </c>
      <c r="P52" s="15">
        <f>IF(H52&lt;&gt;"",H52,IF($D$3&lt;&gt;"",$D$3,""))</f>
      </c>
      <c r="Q52" s="15">
        <f>IF(OR(O52="",P52=""),"",O52+P52)</f>
      </c>
      <c r="R52" s="15">
        <f>IF(OR(M52&lt;&gt;"да",C52="",N52="",Q52="",O52&lt;=N52),"",COUNTIFS($C$8:$C$207,C52,$M$8:$M$207,"да",$N$8:$N$207,"&lt;"&amp;Q52,$Q$8:$Q$207,"&gt;"&amp;N52)-1)</f>
      </c>
      <c r="S52" s="15">
        <f>IF(OR(R52="",R52=0),"",MAXIFS($Q$8:$Q$207,$C$8:$C$207,C52,$M$8:$M$207,"да",$N$8:$N$207,"&lt;"&amp;N52,$Q$8:$Q$207,"&gt;"&amp;N52))</f>
      </c>
      <c r="T52" s="15">
        <f>IF(OR(R52="",R52=0),"",MINIFS($N$8:$N$207,$C$8:$C$207,C52,$M$8:$M$207,"да",$N$8:$N$207,"&gt;"&amp;N52,$N$8:$N$207,"&lt;"&amp;Q52))</f>
      </c>
      <c r="U52" s="15">
        <f>IF(OR(B52="",M52="нет"),"",IF(LEFT(L52,2)="ок","","да"))</f>
      </c>
    </row>
    <row r="53" spans="1:21" x14ac:dyDescent="0.25">
      <c r="A53" s="11"/>
      <c r="B53" s="12"/>
      <c r="C53" s="12"/>
      <c r="D53" s="12"/>
      <c r="E53" s="13"/>
      <c r="F53" s="13"/>
      <c r="G53" s="11"/>
      <c r="H53" s="12"/>
      <c r="I53" s="12"/>
      <c r="J53" s="12"/>
      <c r="K53" s="14">
        <f>IF(C53="","",IF(COUNTIF('Пример — столы'!$A5:$A54,C53)=0,"нет в справочнике",IF(COUNTIFS('Пример — столы'!$A5:$A54,C53,'Пример — столы'!$B5:$B54,"&gt;0")=0,"не указано",VLOOKUP(C53,'Пример — столы'!$A5:$B54,2,0))))</f>
      </c>
      <c r="L53" s="14">
        <f>IF(B53="","",IF(M53="нет","не занимает стол — статус «"&amp;I53&amp;"»",IF(OR(A53="",C53="",D53="",E53="",F53=""),"нужно уточнить: дата, стол, гости, начало и окончание",IF(OR(K53="нет в справочнике",K53="не указано"),"нужно уточнить вместимость стола "&amp;C53,IF(O53&lt;=N53,"окончание не позже начала — проверьте время или впишите дату окончания",IF(P53="","нужно уточнить резерв между посадками",IF(AND(D53&lt;=K53,R53=0),"ок: мест хватает, пересечений нет",TRIM(IF(D53&gt;K53,"гостей "&amp;D53&amp;" при "&amp;K53&amp;" местах — нужен другой стол. ","")&amp;IF(R53&gt;0,IF(AND(ISNUMBER(S53),S53&gt;N53),"пересечение "&amp;(MIN(S53,Q53)-N53)&amp;" мин: стол занят другой бронью до "&amp;INT(MOD(S53,1440)/60)&amp;":"&amp;TEXT(MOD(S53,60),"00")&amp;" (с резервом) — свободен не раньше этого времени",IF(AND(ISNUMBER(T53),T53&gt;0),"пересечение "&amp;(Q53-T53)&amp;" мин: следующая бронь с "&amp;INT(MOD(T53,1440)/60)&amp;":"&amp;TEXT(MOD(T53,60),"00")&amp;", а стол освободится (с резервом) в "&amp;INT(MOD(Q53,1440)/60)&amp;":"&amp;TEXT(MOD(Q53,60),"00"),"пересечение с другой бронью этого стола в то же время")),"")))))))))</f>
      </c>
      <c r="M53" s="15">
        <f>IF(B53="","",IF(OR(I53="отменена",I53="не пришли"),"нет","да"))</f>
      </c>
      <c r="N53" s="15">
        <f>IF(OR(A53="",E53=""),"",ROUND((A53+E53)*1440,0))</f>
      </c>
      <c r="O53" s="15">
        <f>IF(OR(A53="",F53=""),"",ROUND((IF(G53="",A53,G53)+F53)*1440,0))</f>
      </c>
      <c r="P53" s="15">
        <f>IF(H53&lt;&gt;"",H53,IF($D$3&lt;&gt;"",$D$3,""))</f>
      </c>
      <c r="Q53" s="15">
        <f>IF(OR(O53="",P53=""),"",O53+P53)</f>
      </c>
      <c r="R53" s="15">
        <f>IF(OR(M53&lt;&gt;"да",C53="",N53="",Q53="",O53&lt;=N53),"",COUNTIFS($C$8:$C$207,C53,$M$8:$M$207,"да",$N$8:$N$207,"&lt;"&amp;Q53,$Q$8:$Q$207,"&gt;"&amp;N53)-1)</f>
      </c>
      <c r="S53" s="15">
        <f>IF(OR(R53="",R53=0),"",MAXIFS($Q$8:$Q$207,$C$8:$C$207,C53,$M$8:$M$207,"да",$N$8:$N$207,"&lt;"&amp;N53,$Q$8:$Q$207,"&gt;"&amp;N53))</f>
      </c>
      <c r="T53" s="15">
        <f>IF(OR(R53="",R53=0),"",MINIFS($N$8:$N$207,$C$8:$C$207,C53,$M$8:$M$207,"да",$N$8:$N$207,"&gt;"&amp;N53,$N$8:$N$207,"&lt;"&amp;Q53))</f>
      </c>
      <c r="U53" s="15">
        <f>IF(OR(B53="",M53="нет"),"",IF(LEFT(L53,2)="ок","","да"))</f>
      </c>
    </row>
    <row r="54" spans="1:21" x14ac:dyDescent="0.25">
      <c r="A54" s="11"/>
      <c r="B54" s="12"/>
      <c r="C54" s="12"/>
      <c r="D54" s="12"/>
      <c r="E54" s="13"/>
      <c r="F54" s="13"/>
      <c r="G54" s="11"/>
      <c r="H54" s="12"/>
      <c r="I54" s="12"/>
      <c r="J54" s="12"/>
      <c r="K54" s="14">
        <f>IF(C54="","",IF(COUNTIF('Пример — столы'!$A5:$A54,C54)=0,"нет в справочнике",IF(COUNTIFS('Пример — столы'!$A5:$A54,C54,'Пример — столы'!$B5:$B54,"&gt;0")=0,"не указано",VLOOKUP(C54,'Пример — столы'!$A5:$B54,2,0))))</f>
      </c>
      <c r="L54" s="14">
        <f>IF(B54="","",IF(M54="нет","не занимает стол — статус «"&amp;I54&amp;"»",IF(OR(A54="",C54="",D54="",E54="",F54=""),"нужно уточнить: дата, стол, гости, начало и окончание",IF(OR(K54="нет в справочнике",K54="не указано"),"нужно уточнить вместимость стола "&amp;C54,IF(O54&lt;=N54,"окончание не позже начала — проверьте время или впишите дату окончания",IF(P54="","нужно уточнить резерв между посадками",IF(AND(D54&lt;=K54,R54=0),"ок: мест хватает, пересечений нет",TRIM(IF(D54&gt;K54,"гостей "&amp;D54&amp;" при "&amp;K54&amp;" местах — нужен другой стол. ","")&amp;IF(R54&gt;0,IF(AND(ISNUMBER(S54),S54&gt;N54),"пересечение "&amp;(MIN(S54,Q54)-N54)&amp;" мин: стол занят другой бронью до "&amp;INT(MOD(S54,1440)/60)&amp;":"&amp;TEXT(MOD(S54,60),"00")&amp;" (с резервом) — свободен не раньше этого времени",IF(AND(ISNUMBER(T54),T54&gt;0),"пересечение "&amp;(Q54-T54)&amp;" мин: следующая бронь с "&amp;INT(MOD(T54,1440)/60)&amp;":"&amp;TEXT(MOD(T54,60),"00")&amp;", а стол освободится (с резервом) в "&amp;INT(MOD(Q54,1440)/60)&amp;":"&amp;TEXT(MOD(Q54,60),"00"),"пересечение с другой бронью этого стола в то же время")),"")))))))))</f>
      </c>
      <c r="M54" s="15">
        <f>IF(B54="","",IF(OR(I54="отменена",I54="не пришли"),"нет","да"))</f>
      </c>
      <c r="N54" s="15">
        <f>IF(OR(A54="",E54=""),"",ROUND((A54+E54)*1440,0))</f>
      </c>
      <c r="O54" s="15">
        <f>IF(OR(A54="",F54=""),"",ROUND((IF(G54="",A54,G54)+F54)*1440,0))</f>
      </c>
      <c r="P54" s="15">
        <f>IF(H54&lt;&gt;"",H54,IF($D$3&lt;&gt;"",$D$3,""))</f>
      </c>
      <c r="Q54" s="15">
        <f>IF(OR(O54="",P54=""),"",O54+P54)</f>
      </c>
      <c r="R54" s="15">
        <f>IF(OR(M54&lt;&gt;"да",C54="",N54="",Q54="",O54&lt;=N54),"",COUNTIFS($C$8:$C$207,C54,$M$8:$M$207,"да",$N$8:$N$207,"&lt;"&amp;Q54,$Q$8:$Q$207,"&gt;"&amp;N54)-1)</f>
      </c>
      <c r="S54" s="15">
        <f>IF(OR(R54="",R54=0),"",MAXIFS($Q$8:$Q$207,$C$8:$C$207,C54,$M$8:$M$207,"да",$N$8:$N$207,"&lt;"&amp;N54,$Q$8:$Q$207,"&gt;"&amp;N54))</f>
      </c>
      <c r="T54" s="15">
        <f>IF(OR(R54="",R54=0),"",MINIFS($N$8:$N$207,$C$8:$C$207,C54,$M$8:$M$207,"да",$N$8:$N$207,"&gt;"&amp;N54,$N$8:$N$207,"&lt;"&amp;Q54))</f>
      </c>
      <c r="U54" s="15">
        <f>IF(OR(B54="",M54="нет"),"",IF(LEFT(L54,2)="ок","","да"))</f>
      </c>
    </row>
    <row r="55" spans="1:21" x14ac:dyDescent="0.25">
      <c r="A55" s="11"/>
      <c r="B55" s="12"/>
      <c r="C55" s="12"/>
      <c r="D55" s="12"/>
      <c r="E55" s="13"/>
      <c r="F55" s="13"/>
      <c r="G55" s="11"/>
      <c r="H55" s="12"/>
      <c r="I55" s="12"/>
      <c r="J55" s="12"/>
      <c r="K55" s="14">
        <f>IF(C55="","",IF(COUNTIF('Пример — столы'!$A5:$A54,C55)=0,"нет в справочнике",IF(COUNTIFS('Пример — столы'!$A5:$A54,C55,'Пример — столы'!$B5:$B54,"&gt;0")=0,"не указано",VLOOKUP(C55,'Пример — столы'!$A5:$B54,2,0))))</f>
      </c>
      <c r="L55" s="14">
        <f>IF(B55="","",IF(M55="нет","не занимает стол — статус «"&amp;I55&amp;"»",IF(OR(A55="",C55="",D55="",E55="",F55=""),"нужно уточнить: дата, стол, гости, начало и окончание",IF(OR(K55="нет в справочнике",K55="не указано"),"нужно уточнить вместимость стола "&amp;C55,IF(O55&lt;=N55,"окончание не позже начала — проверьте время или впишите дату окончания",IF(P55="","нужно уточнить резерв между посадками",IF(AND(D55&lt;=K55,R55=0),"ок: мест хватает, пересечений нет",TRIM(IF(D55&gt;K55,"гостей "&amp;D55&amp;" при "&amp;K55&amp;" местах — нужен другой стол. ","")&amp;IF(R55&gt;0,IF(AND(ISNUMBER(S55),S55&gt;N55),"пересечение "&amp;(MIN(S55,Q55)-N55)&amp;" мин: стол занят другой бронью до "&amp;INT(MOD(S55,1440)/60)&amp;":"&amp;TEXT(MOD(S55,60),"00")&amp;" (с резервом) — свободен не раньше этого времени",IF(AND(ISNUMBER(T55),T55&gt;0),"пересечение "&amp;(Q55-T55)&amp;" мин: следующая бронь с "&amp;INT(MOD(T55,1440)/60)&amp;":"&amp;TEXT(MOD(T55,60),"00")&amp;", а стол освободится (с резервом) в "&amp;INT(MOD(Q55,1440)/60)&amp;":"&amp;TEXT(MOD(Q55,60),"00"),"пересечение с другой бронью этого стола в то же время")),"")))))))))</f>
      </c>
      <c r="M55" s="15">
        <f>IF(B55="","",IF(OR(I55="отменена",I55="не пришли"),"нет","да"))</f>
      </c>
      <c r="N55" s="15">
        <f>IF(OR(A55="",E55=""),"",ROUND((A55+E55)*1440,0))</f>
      </c>
      <c r="O55" s="15">
        <f>IF(OR(A55="",F55=""),"",ROUND((IF(G55="",A55,G55)+F55)*1440,0))</f>
      </c>
      <c r="P55" s="15">
        <f>IF(H55&lt;&gt;"",H55,IF($D$3&lt;&gt;"",$D$3,""))</f>
      </c>
      <c r="Q55" s="15">
        <f>IF(OR(O55="",P55=""),"",O55+P55)</f>
      </c>
      <c r="R55" s="15">
        <f>IF(OR(M55&lt;&gt;"да",C55="",N55="",Q55="",O55&lt;=N55),"",COUNTIFS($C$8:$C$207,C55,$M$8:$M$207,"да",$N$8:$N$207,"&lt;"&amp;Q55,$Q$8:$Q$207,"&gt;"&amp;N55)-1)</f>
      </c>
      <c r="S55" s="15">
        <f>IF(OR(R55="",R55=0),"",MAXIFS($Q$8:$Q$207,$C$8:$C$207,C55,$M$8:$M$207,"да",$N$8:$N$207,"&lt;"&amp;N55,$Q$8:$Q$207,"&gt;"&amp;N55))</f>
      </c>
      <c r="T55" s="15">
        <f>IF(OR(R55="",R55=0),"",MINIFS($N$8:$N$207,$C$8:$C$207,C55,$M$8:$M$207,"да",$N$8:$N$207,"&gt;"&amp;N55,$N$8:$N$207,"&lt;"&amp;Q55))</f>
      </c>
      <c r="U55" s="15">
        <f>IF(OR(B55="",M55="нет"),"",IF(LEFT(L55,2)="ок","","да"))</f>
      </c>
    </row>
    <row r="56" spans="1:21" x14ac:dyDescent="0.25">
      <c r="A56" s="11"/>
      <c r="B56" s="12"/>
      <c r="C56" s="12"/>
      <c r="D56" s="12"/>
      <c r="E56" s="13"/>
      <c r="F56" s="13"/>
      <c r="G56" s="11"/>
      <c r="H56" s="12"/>
      <c r="I56" s="12"/>
      <c r="J56" s="12"/>
      <c r="K56" s="14">
        <f>IF(C56="","",IF(COUNTIF('Пример — столы'!$A5:$A54,C56)=0,"нет в справочнике",IF(COUNTIFS('Пример — столы'!$A5:$A54,C56,'Пример — столы'!$B5:$B54,"&gt;0")=0,"не указано",VLOOKUP(C56,'Пример — столы'!$A5:$B54,2,0))))</f>
      </c>
      <c r="L56" s="14">
        <f>IF(B56="","",IF(M56="нет","не занимает стол — статус «"&amp;I56&amp;"»",IF(OR(A56="",C56="",D56="",E56="",F56=""),"нужно уточнить: дата, стол, гости, начало и окончание",IF(OR(K56="нет в справочнике",K56="не указано"),"нужно уточнить вместимость стола "&amp;C56,IF(O56&lt;=N56,"окончание не позже начала — проверьте время или впишите дату окончания",IF(P56="","нужно уточнить резерв между посадками",IF(AND(D56&lt;=K56,R56=0),"ок: мест хватает, пересечений нет",TRIM(IF(D56&gt;K56,"гостей "&amp;D56&amp;" при "&amp;K56&amp;" местах — нужен другой стол. ","")&amp;IF(R56&gt;0,IF(AND(ISNUMBER(S56),S56&gt;N56),"пересечение "&amp;(MIN(S56,Q56)-N56)&amp;" мин: стол занят другой бронью до "&amp;INT(MOD(S56,1440)/60)&amp;":"&amp;TEXT(MOD(S56,60),"00")&amp;" (с резервом) — свободен не раньше этого времени",IF(AND(ISNUMBER(T56),T56&gt;0),"пересечение "&amp;(Q56-T56)&amp;" мин: следующая бронь с "&amp;INT(MOD(T56,1440)/60)&amp;":"&amp;TEXT(MOD(T56,60),"00")&amp;", а стол освободится (с резервом) в "&amp;INT(MOD(Q56,1440)/60)&amp;":"&amp;TEXT(MOD(Q56,60),"00"),"пересечение с другой бронью этого стола в то же время")),"")))))))))</f>
      </c>
      <c r="M56" s="15">
        <f>IF(B56="","",IF(OR(I56="отменена",I56="не пришли"),"нет","да"))</f>
      </c>
      <c r="N56" s="15">
        <f>IF(OR(A56="",E56=""),"",ROUND((A56+E56)*1440,0))</f>
      </c>
      <c r="O56" s="15">
        <f>IF(OR(A56="",F56=""),"",ROUND((IF(G56="",A56,G56)+F56)*1440,0))</f>
      </c>
      <c r="P56" s="15">
        <f>IF(H56&lt;&gt;"",H56,IF($D$3&lt;&gt;"",$D$3,""))</f>
      </c>
      <c r="Q56" s="15">
        <f>IF(OR(O56="",P56=""),"",O56+P56)</f>
      </c>
      <c r="R56" s="15">
        <f>IF(OR(M56&lt;&gt;"да",C56="",N56="",Q56="",O56&lt;=N56),"",COUNTIFS($C$8:$C$207,C56,$M$8:$M$207,"да",$N$8:$N$207,"&lt;"&amp;Q56,$Q$8:$Q$207,"&gt;"&amp;N56)-1)</f>
      </c>
      <c r="S56" s="15">
        <f>IF(OR(R56="",R56=0),"",MAXIFS($Q$8:$Q$207,$C$8:$C$207,C56,$M$8:$M$207,"да",$N$8:$N$207,"&lt;"&amp;N56,$Q$8:$Q$207,"&gt;"&amp;N56))</f>
      </c>
      <c r="T56" s="15">
        <f>IF(OR(R56="",R56=0),"",MINIFS($N$8:$N$207,$C$8:$C$207,C56,$M$8:$M$207,"да",$N$8:$N$207,"&gt;"&amp;N56,$N$8:$N$207,"&lt;"&amp;Q56))</f>
      </c>
      <c r="U56" s="15">
        <f>IF(OR(B56="",M56="нет"),"",IF(LEFT(L56,2)="ок","","да"))</f>
      </c>
    </row>
    <row r="57" spans="1:21" x14ac:dyDescent="0.25">
      <c r="A57" s="11"/>
      <c r="B57" s="12"/>
      <c r="C57" s="12"/>
      <c r="D57" s="12"/>
      <c r="E57" s="13"/>
      <c r="F57" s="13"/>
      <c r="G57" s="11"/>
      <c r="H57" s="12"/>
      <c r="I57" s="12"/>
      <c r="J57" s="12"/>
      <c r="K57" s="14">
        <f>IF(C57="","",IF(COUNTIF('Пример — столы'!$A5:$A54,C57)=0,"нет в справочнике",IF(COUNTIFS('Пример — столы'!$A5:$A54,C57,'Пример — столы'!$B5:$B54,"&gt;0")=0,"не указано",VLOOKUP(C57,'Пример — столы'!$A5:$B54,2,0))))</f>
      </c>
      <c r="L57" s="14">
        <f>IF(B57="","",IF(M57="нет","не занимает стол — статус «"&amp;I57&amp;"»",IF(OR(A57="",C57="",D57="",E57="",F57=""),"нужно уточнить: дата, стол, гости, начало и окончание",IF(OR(K57="нет в справочнике",K57="не указано"),"нужно уточнить вместимость стола "&amp;C57,IF(O57&lt;=N57,"окончание не позже начала — проверьте время или впишите дату окончания",IF(P57="","нужно уточнить резерв между посадками",IF(AND(D57&lt;=K57,R57=0),"ок: мест хватает, пересечений нет",TRIM(IF(D57&gt;K57,"гостей "&amp;D57&amp;" при "&amp;K57&amp;" местах — нужен другой стол. ","")&amp;IF(R57&gt;0,IF(AND(ISNUMBER(S57),S57&gt;N57),"пересечение "&amp;(MIN(S57,Q57)-N57)&amp;" мин: стол занят другой бронью до "&amp;INT(MOD(S57,1440)/60)&amp;":"&amp;TEXT(MOD(S57,60),"00")&amp;" (с резервом) — свободен не раньше этого времени",IF(AND(ISNUMBER(T57),T57&gt;0),"пересечение "&amp;(Q57-T57)&amp;" мин: следующая бронь с "&amp;INT(MOD(T57,1440)/60)&amp;":"&amp;TEXT(MOD(T57,60),"00")&amp;", а стол освободится (с резервом) в "&amp;INT(MOD(Q57,1440)/60)&amp;":"&amp;TEXT(MOD(Q57,60),"00"),"пересечение с другой бронью этого стола в то же время")),"")))))))))</f>
      </c>
      <c r="M57" s="15">
        <f>IF(B57="","",IF(OR(I57="отменена",I57="не пришли"),"нет","да"))</f>
      </c>
      <c r="N57" s="15">
        <f>IF(OR(A57="",E57=""),"",ROUND((A57+E57)*1440,0))</f>
      </c>
      <c r="O57" s="15">
        <f>IF(OR(A57="",F57=""),"",ROUND((IF(G57="",A57,G57)+F57)*1440,0))</f>
      </c>
      <c r="P57" s="15">
        <f>IF(H57&lt;&gt;"",H57,IF($D$3&lt;&gt;"",$D$3,""))</f>
      </c>
      <c r="Q57" s="15">
        <f>IF(OR(O57="",P57=""),"",O57+P57)</f>
      </c>
      <c r="R57" s="15">
        <f>IF(OR(M57&lt;&gt;"да",C57="",N57="",Q57="",O57&lt;=N57),"",COUNTIFS($C$8:$C$207,C57,$M$8:$M$207,"да",$N$8:$N$207,"&lt;"&amp;Q57,$Q$8:$Q$207,"&gt;"&amp;N57)-1)</f>
      </c>
      <c r="S57" s="15">
        <f>IF(OR(R57="",R57=0),"",MAXIFS($Q$8:$Q$207,$C$8:$C$207,C57,$M$8:$M$207,"да",$N$8:$N$207,"&lt;"&amp;N57,$Q$8:$Q$207,"&gt;"&amp;N57))</f>
      </c>
      <c r="T57" s="15">
        <f>IF(OR(R57="",R57=0),"",MINIFS($N$8:$N$207,$C$8:$C$207,C57,$M$8:$M$207,"да",$N$8:$N$207,"&gt;"&amp;N57,$N$8:$N$207,"&lt;"&amp;Q57))</f>
      </c>
      <c r="U57" s="15">
        <f>IF(OR(B57="",M57="нет"),"",IF(LEFT(L57,2)="ок","","да"))</f>
      </c>
    </row>
    <row r="58" spans="1:21" x14ac:dyDescent="0.25">
      <c r="A58" s="11"/>
      <c r="B58" s="12"/>
      <c r="C58" s="12"/>
      <c r="D58" s="12"/>
      <c r="E58" s="13"/>
      <c r="F58" s="13"/>
      <c r="G58" s="11"/>
      <c r="H58" s="12"/>
      <c r="I58" s="12"/>
      <c r="J58" s="12"/>
      <c r="K58" s="14">
        <f>IF(C58="","",IF(COUNTIF('Пример — столы'!$A5:$A54,C58)=0,"нет в справочнике",IF(COUNTIFS('Пример — столы'!$A5:$A54,C58,'Пример — столы'!$B5:$B54,"&gt;0")=0,"не указано",VLOOKUP(C58,'Пример — столы'!$A5:$B54,2,0))))</f>
      </c>
      <c r="L58" s="14">
        <f>IF(B58="","",IF(M58="нет","не занимает стол — статус «"&amp;I58&amp;"»",IF(OR(A58="",C58="",D58="",E58="",F58=""),"нужно уточнить: дата, стол, гости, начало и окончание",IF(OR(K58="нет в справочнике",K58="не указано"),"нужно уточнить вместимость стола "&amp;C58,IF(O58&lt;=N58,"окончание не позже начала — проверьте время или впишите дату окончания",IF(P58="","нужно уточнить резерв между посадками",IF(AND(D58&lt;=K58,R58=0),"ок: мест хватает, пересечений нет",TRIM(IF(D58&gt;K58,"гостей "&amp;D58&amp;" при "&amp;K58&amp;" местах — нужен другой стол. ","")&amp;IF(R58&gt;0,IF(AND(ISNUMBER(S58),S58&gt;N58),"пересечение "&amp;(MIN(S58,Q58)-N58)&amp;" мин: стол занят другой бронью до "&amp;INT(MOD(S58,1440)/60)&amp;":"&amp;TEXT(MOD(S58,60),"00")&amp;" (с резервом) — свободен не раньше этого времени",IF(AND(ISNUMBER(T58),T58&gt;0),"пересечение "&amp;(Q58-T58)&amp;" мин: следующая бронь с "&amp;INT(MOD(T58,1440)/60)&amp;":"&amp;TEXT(MOD(T58,60),"00")&amp;", а стол освободится (с резервом) в "&amp;INT(MOD(Q58,1440)/60)&amp;":"&amp;TEXT(MOD(Q58,60),"00"),"пересечение с другой бронью этого стола в то же время")),"")))))))))</f>
      </c>
      <c r="M58" s="15">
        <f>IF(B58="","",IF(OR(I58="отменена",I58="не пришли"),"нет","да"))</f>
      </c>
      <c r="N58" s="15">
        <f>IF(OR(A58="",E58=""),"",ROUND((A58+E58)*1440,0))</f>
      </c>
      <c r="O58" s="15">
        <f>IF(OR(A58="",F58=""),"",ROUND((IF(G58="",A58,G58)+F58)*1440,0))</f>
      </c>
      <c r="P58" s="15">
        <f>IF(H58&lt;&gt;"",H58,IF($D$3&lt;&gt;"",$D$3,""))</f>
      </c>
      <c r="Q58" s="15">
        <f>IF(OR(O58="",P58=""),"",O58+P58)</f>
      </c>
      <c r="R58" s="15">
        <f>IF(OR(M58&lt;&gt;"да",C58="",N58="",Q58="",O58&lt;=N58),"",COUNTIFS($C$8:$C$207,C58,$M$8:$M$207,"да",$N$8:$N$207,"&lt;"&amp;Q58,$Q$8:$Q$207,"&gt;"&amp;N58)-1)</f>
      </c>
      <c r="S58" s="15">
        <f>IF(OR(R58="",R58=0),"",MAXIFS($Q$8:$Q$207,$C$8:$C$207,C58,$M$8:$M$207,"да",$N$8:$N$207,"&lt;"&amp;N58,$Q$8:$Q$207,"&gt;"&amp;N58))</f>
      </c>
      <c r="T58" s="15">
        <f>IF(OR(R58="",R58=0),"",MINIFS($N$8:$N$207,$C$8:$C$207,C58,$M$8:$M$207,"да",$N$8:$N$207,"&gt;"&amp;N58,$N$8:$N$207,"&lt;"&amp;Q58))</f>
      </c>
      <c r="U58" s="15">
        <f>IF(OR(B58="",M58="нет"),"",IF(LEFT(L58,2)="ок","","да"))</f>
      </c>
    </row>
    <row r="59" spans="1:21" x14ac:dyDescent="0.25">
      <c r="A59" s="11"/>
      <c r="B59" s="12"/>
      <c r="C59" s="12"/>
      <c r="D59" s="12"/>
      <c r="E59" s="13"/>
      <c r="F59" s="13"/>
      <c r="G59" s="11"/>
      <c r="H59" s="12"/>
      <c r="I59" s="12"/>
      <c r="J59" s="12"/>
      <c r="K59" s="14">
        <f>IF(C59="","",IF(COUNTIF('Пример — столы'!$A5:$A54,C59)=0,"нет в справочнике",IF(COUNTIFS('Пример — столы'!$A5:$A54,C59,'Пример — столы'!$B5:$B54,"&gt;0")=0,"не указано",VLOOKUP(C59,'Пример — столы'!$A5:$B54,2,0))))</f>
      </c>
      <c r="L59" s="14">
        <f>IF(B59="","",IF(M59="нет","не занимает стол — статус «"&amp;I59&amp;"»",IF(OR(A59="",C59="",D59="",E59="",F59=""),"нужно уточнить: дата, стол, гости, начало и окончание",IF(OR(K59="нет в справочнике",K59="не указано"),"нужно уточнить вместимость стола "&amp;C59,IF(O59&lt;=N59,"окончание не позже начала — проверьте время или впишите дату окончания",IF(P59="","нужно уточнить резерв между посадками",IF(AND(D59&lt;=K59,R59=0),"ок: мест хватает, пересечений нет",TRIM(IF(D59&gt;K59,"гостей "&amp;D59&amp;" при "&amp;K59&amp;" местах — нужен другой стол. ","")&amp;IF(R59&gt;0,IF(AND(ISNUMBER(S59),S59&gt;N59),"пересечение "&amp;(MIN(S59,Q59)-N59)&amp;" мин: стол занят другой бронью до "&amp;INT(MOD(S59,1440)/60)&amp;":"&amp;TEXT(MOD(S59,60),"00")&amp;" (с резервом) — свободен не раньше этого времени",IF(AND(ISNUMBER(T59),T59&gt;0),"пересечение "&amp;(Q59-T59)&amp;" мин: следующая бронь с "&amp;INT(MOD(T59,1440)/60)&amp;":"&amp;TEXT(MOD(T59,60),"00")&amp;", а стол освободится (с резервом) в "&amp;INT(MOD(Q59,1440)/60)&amp;":"&amp;TEXT(MOD(Q59,60),"00"),"пересечение с другой бронью этого стола в то же время")),"")))))))))</f>
      </c>
      <c r="M59" s="15">
        <f>IF(B59="","",IF(OR(I59="отменена",I59="не пришли"),"нет","да"))</f>
      </c>
      <c r="N59" s="15">
        <f>IF(OR(A59="",E59=""),"",ROUND((A59+E59)*1440,0))</f>
      </c>
      <c r="O59" s="15">
        <f>IF(OR(A59="",F59=""),"",ROUND((IF(G59="",A59,G59)+F59)*1440,0))</f>
      </c>
      <c r="P59" s="15">
        <f>IF(H59&lt;&gt;"",H59,IF($D$3&lt;&gt;"",$D$3,""))</f>
      </c>
      <c r="Q59" s="15">
        <f>IF(OR(O59="",P59=""),"",O59+P59)</f>
      </c>
      <c r="R59" s="15">
        <f>IF(OR(M59&lt;&gt;"да",C59="",N59="",Q59="",O59&lt;=N59),"",COUNTIFS($C$8:$C$207,C59,$M$8:$M$207,"да",$N$8:$N$207,"&lt;"&amp;Q59,$Q$8:$Q$207,"&gt;"&amp;N59)-1)</f>
      </c>
      <c r="S59" s="15">
        <f>IF(OR(R59="",R59=0),"",MAXIFS($Q$8:$Q$207,$C$8:$C$207,C59,$M$8:$M$207,"да",$N$8:$N$207,"&lt;"&amp;N59,$Q$8:$Q$207,"&gt;"&amp;N59))</f>
      </c>
      <c r="T59" s="15">
        <f>IF(OR(R59="",R59=0),"",MINIFS($N$8:$N$207,$C$8:$C$207,C59,$M$8:$M$207,"да",$N$8:$N$207,"&gt;"&amp;N59,$N$8:$N$207,"&lt;"&amp;Q59))</f>
      </c>
      <c r="U59" s="15">
        <f>IF(OR(B59="",M59="нет"),"",IF(LEFT(L59,2)="ок","","да"))</f>
      </c>
    </row>
    <row r="60" spans="1:21" x14ac:dyDescent="0.25">
      <c r="A60" s="11"/>
      <c r="B60" s="12"/>
      <c r="C60" s="12"/>
      <c r="D60" s="12"/>
      <c r="E60" s="13"/>
      <c r="F60" s="13"/>
      <c r="G60" s="11"/>
      <c r="H60" s="12"/>
      <c r="I60" s="12"/>
      <c r="J60" s="12"/>
      <c r="K60" s="14">
        <f>IF(C60="","",IF(COUNTIF('Пример — столы'!$A5:$A54,C60)=0,"нет в справочнике",IF(COUNTIFS('Пример — столы'!$A5:$A54,C60,'Пример — столы'!$B5:$B54,"&gt;0")=0,"не указано",VLOOKUP(C60,'Пример — столы'!$A5:$B54,2,0))))</f>
      </c>
      <c r="L60" s="14">
        <f>IF(B60="","",IF(M60="нет","не занимает стол — статус «"&amp;I60&amp;"»",IF(OR(A60="",C60="",D60="",E60="",F60=""),"нужно уточнить: дата, стол, гости, начало и окончание",IF(OR(K60="нет в справочнике",K60="не указано"),"нужно уточнить вместимость стола "&amp;C60,IF(O60&lt;=N60,"окончание не позже начала — проверьте время или впишите дату окончания",IF(P60="","нужно уточнить резерв между посадками",IF(AND(D60&lt;=K60,R60=0),"ок: мест хватает, пересечений нет",TRIM(IF(D60&gt;K60,"гостей "&amp;D60&amp;" при "&amp;K60&amp;" местах — нужен другой стол. ","")&amp;IF(R60&gt;0,IF(AND(ISNUMBER(S60),S60&gt;N60),"пересечение "&amp;(MIN(S60,Q60)-N60)&amp;" мин: стол занят другой бронью до "&amp;INT(MOD(S60,1440)/60)&amp;":"&amp;TEXT(MOD(S60,60),"00")&amp;" (с резервом) — свободен не раньше этого времени",IF(AND(ISNUMBER(T60),T60&gt;0),"пересечение "&amp;(Q60-T60)&amp;" мин: следующая бронь с "&amp;INT(MOD(T60,1440)/60)&amp;":"&amp;TEXT(MOD(T60,60),"00")&amp;", а стол освободится (с резервом) в "&amp;INT(MOD(Q60,1440)/60)&amp;":"&amp;TEXT(MOD(Q60,60),"00"),"пересечение с другой бронью этого стола в то же время")),"")))))))))</f>
      </c>
      <c r="M60" s="15">
        <f>IF(B60="","",IF(OR(I60="отменена",I60="не пришли"),"нет","да"))</f>
      </c>
      <c r="N60" s="15">
        <f>IF(OR(A60="",E60=""),"",ROUND((A60+E60)*1440,0))</f>
      </c>
      <c r="O60" s="15">
        <f>IF(OR(A60="",F60=""),"",ROUND((IF(G60="",A60,G60)+F60)*1440,0))</f>
      </c>
      <c r="P60" s="15">
        <f>IF(H60&lt;&gt;"",H60,IF($D$3&lt;&gt;"",$D$3,""))</f>
      </c>
      <c r="Q60" s="15">
        <f>IF(OR(O60="",P60=""),"",O60+P60)</f>
      </c>
      <c r="R60" s="15">
        <f>IF(OR(M60&lt;&gt;"да",C60="",N60="",Q60="",O60&lt;=N60),"",COUNTIFS($C$8:$C$207,C60,$M$8:$M$207,"да",$N$8:$N$207,"&lt;"&amp;Q60,$Q$8:$Q$207,"&gt;"&amp;N60)-1)</f>
      </c>
      <c r="S60" s="15">
        <f>IF(OR(R60="",R60=0),"",MAXIFS($Q$8:$Q$207,$C$8:$C$207,C60,$M$8:$M$207,"да",$N$8:$N$207,"&lt;"&amp;N60,$Q$8:$Q$207,"&gt;"&amp;N60))</f>
      </c>
      <c r="T60" s="15">
        <f>IF(OR(R60="",R60=0),"",MINIFS($N$8:$N$207,$C$8:$C$207,C60,$M$8:$M$207,"да",$N$8:$N$207,"&gt;"&amp;N60,$N$8:$N$207,"&lt;"&amp;Q60))</f>
      </c>
      <c r="U60" s="15">
        <f>IF(OR(B60="",M60="нет"),"",IF(LEFT(L60,2)="ок","","да"))</f>
      </c>
    </row>
    <row r="61" spans="1:21" x14ac:dyDescent="0.25">
      <c r="A61" s="11"/>
      <c r="B61" s="12"/>
      <c r="C61" s="12"/>
      <c r="D61" s="12"/>
      <c r="E61" s="13"/>
      <c r="F61" s="13"/>
      <c r="G61" s="11"/>
      <c r="H61" s="12"/>
      <c r="I61" s="12"/>
      <c r="J61" s="12"/>
      <c r="K61" s="14">
        <f>IF(C61="","",IF(COUNTIF('Пример — столы'!$A5:$A54,C61)=0,"нет в справочнике",IF(COUNTIFS('Пример — столы'!$A5:$A54,C61,'Пример — столы'!$B5:$B54,"&gt;0")=0,"не указано",VLOOKUP(C61,'Пример — столы'!$A5:$B54,2,0))))</f>
      </c>
      <c r="L61" s="14">
        <f>IF(B61="","",IF(M61="нет","не занимает стол — статус «"&amp;I61&amp;"»",IF(OR(A61="",C61="",D61="",E61="",F61=""),"нужно уточнить: дата, стол, гости, начало и окончание",IF(OR(K61="нет в справочнике",K61="не указано"),"нужно уточнить вместимость стола "&amp;C61,IF(O61&lt;=N61,"окончание не позже начала — проверьте время или впишите дату окончания",IF(P61="","нужно уточнить резерв между посадками",IF(AND(D61&lt;=K61,R61=0),"ок: мест хватает, пересечений нет",TRIM(IF(D61&gt;K61,"гостей "&amp;D61&amp;" при "&amp;K61&amp;" местах — нужен другой стол. ","")&amp;IF(R61&gt;0,IF(AND(ISNUMBER(S61),S61&gt;N61),"пересечение "&amp;(MIN(S61,Q61)-N61)&amp;" мин: стол занят другой бронью до "&amp;INT(MOD(S61,1440)/60)&amp;":"&amp;TEXT(MOD(S61,60),"00")&amp;" (с резервом) — свободен не раньше этого времени",IF(AND(ISNUMBER(T61),T61&gt;0),"пересечение "&amp;(Q61-T61)&amp;" мин: следующая бронь с "&amp;INT(MOD(T61,1440)/60)&amp;":"&amp;TEXT(MOD(T61,60),"00")&amp;", а стол освободится (с резервом) в "&amp;INT(MOD(Q61,1440)/60)&amp;":"&amp;TEXT(MOD(Q61,60),"00"),"пересечение с другой бронью этого стола в то же время")),"")))))))))</f>
      </c>
      <c r="M61" s="15">
        <f>IF(B61="","",IF(OR(I61="отменена",I61="не пришли"),"нет","да"))</f>
      </c>
      <c r="N61" s="15">
        <f>IF(OR(A61="",E61=""),"",ROUND((A61+E61)*1440,0))</f>
      </c>
      <c r="O61" s="15">
        <f>IF(OR(A61="",F61=""),"",ROUND((IF(G61="",A61,G61)+F61)*1440,0))</f>
      </c>
      <c r="P61" s="15">
        <f>IF(H61&lt;&gt;"",H61,IF($D$3&lt;&gt;"",$D$3,""))</f>
      </c>
      <c r="Q61" s="15">
        <f>IF(OR(O61="",P61=""),"",O61+P61)</f>
      </c>
      <c r="R61" s="15">
        <f>IF(OR(M61&lt;&gt;"да",C61="",N61="",Q61="",O61&lt;=N61),"",COUNTIFS($C$8:$C$207,C61,$M$8:$M$207,"да",$N$8:$N$207,"&lt;"&amp;Q61,$Q$8:$Q$207,"&gt;"&amp;N61)-1)</f>
      </c>
      <c r="S61" s="15">
        <f>IF(OR(R61="",R61=0),"",MAXIFS($Q$8:$Q$207,$C$8:$C$207,C61,$M$8:$M$207,"да",$N$8:$N$207,"&lt;"&amp;N61,$Q$8:$Q$207,"&gt;"&amp;N61))</f>
      </c>
      <c r="T61" s="15">
        <f>IF(OR(R61="",R61=0),"",MINIFS($N$8:$N$207,$C$8:$C$207,C61,$M$8:$M$207,"да",$N$8:$N$207,"&gt;"&amp;N61,$N$8:$N$207,"&lt;"&amp;Q61))</f>
      </c>
      <c r="U61" s="15">
        <f>IF(OR(B61="",M61="нет"),"",IF(LEFT(L61,2)="ок","","да"))</f>
      </c>
    </row>
    <row r="62" spans="1:21" x14ac:dyDescent="0.25">
      <c r="A62" s="11"/>
      <c r="B62" s="12"/>
      <c r="C62" s="12"/>
      <c r="D62" s="12"/>
      <c r="E62" s="13"/>
      <c r="F62" s="13"/>
      <c r="G62" s="11"/>
      <c r="H62" s="12"/>
      <c r="I62" s="12"/>
      <c r="J62" s="12"/>
      <c r="K62" s="14">
        <f>IF(C62="","",IF(COUNTIF('Пример — столы'!$A5:$A54,C62)=0,"нет в справочнике",IF(COUNTIFS('Пример — столы'!$A5:$A54,C62,'Пример — столы'!$B5:$B54,"&gt;0")=0,"не указано",VLOOKUP(C62,'Пример — столы'!$A5:$B54,2,0))))</f>
      </c>
      <c r="L62" s="14">
        <f>IF(B62="","",IF(M62="нет","не занимает стол — статус «"&amp;I62&amp;"»",IF(OR(A62="",C62="",D62="",E62="",F62=""),"нужно уточнить: дата, стол, гости, начало и окончание",IF(OR(K62="нет в справочнике",K62="не указано"),"нужно уточнить вместимость стола "&amp;C62,IF(O62&lt;=N62,"окончание не позже начала — проверьте время или впишите дату окончания",IF(P62="","нужно уточнить резерв между посадками",IF(AND(D62&lt;=K62,R62=0),"ок: мест хватает, пересечений нет",TRIM(IF(D62&gt;K62,"гостей "&amp;D62&amp;" при "&amp;K62&amp;" местах — нужен другой стол. ","")&amp;IF(R62&gt;0,IF(AND(ISNUMBER(S62),S62&gt;N62),"пересечение "&amp;(MIN(S62,Q62)-N62)&amp;" мин: стол занят другой бронью до "&amp;INT(MOD(S62,1440)/60)&amp;":"&amp;TEXT(MOD(S62,60),"00")&amp;" (с резервом) — свободен не раньше этого времени",IF(AND(ISNUMBER(T62),T62&gt;0),"пересечение "&amp;(Q62-T62)&amp;" мин: следующая бронь с "&amp;INT(MOD(T62,1440)/60)&amp;":"&amp;TEXT(MOD(T62,60),"00")&amp;", а стол освободится (с резервом) в "&amp;INT(MOD(Q62,1440)/60)&amp;":"&amp;TEXT(MOD(Q62,60),"00"),"пересечение с другой бронью этого стола в то же время")),"")))))))))</f>
      </c>
      <c r="M62" s="15">
        <f>IF(B62="","",IF(OR(I62="отменена",I62="не пришли"),"нет","да"))</f>
      </c>
      <c r="N62" s="15">
        <f>IF(OR(A62="",E62=""),"",ROUND((A62+E62)*1440,0))</f>
      </c>
      <c r="O62" s="15">
        <f>IF(OR(A62="",F62=""),"",ROUND((IF(G62="",A62,G62)+F62)*1440,0))</f>
      </c>
      <c r="P62" s="15">
        <f>IF(H62&lt;&gt;"",H62,IF($D$3&lt;&gt;"",$D$3,""))</f>
      </c>
      <c r="Q62" s="15">
        <f>IF(OR(O62="",P62=""),"",O62+P62)</f>
      </c>
      <c r="R62" s="15">
        <f>IF(OR(M62&lt;&gt;"да",C62="",N62="",Q62="",O62&lt;=N62),"",COUNTIFS($C$8:$C$207,C62,$M$8:$M$207,"да",$N$8:$N$207,"&lt;"&amp;Q62,$Q$8:$Q$207,"&gt;"&amp;N62)-1)</f>
      </c>
      <c r="S62" s="15">
        <f>IF(OR(R62="",R62=0),"",MAXIFS($Q$8:$Q$207,$C$8:$C$207,C62,$M$8:$M$207,"да",$N$8:$N$207,"&lt;"&amp;N62,$Q$8:$Q$207,"&gt;"&amp;N62))</f>
      </c>
      <c r="T62" s="15">
        <f>IF(OR(R62="",R62=0),"",MINIFS($N$8:$N$207,$C$8:$C$207,C62,$M$8:$M$207,"да",$N$8:$N$207,"&gt;"&amp;N62,$N$8:$N$207,"&lt;"&amp;Q62))</f>
      </c>
      <c r="U62" s="15">
        <f>IF(OR(B62="",M62="нет"),"",IF(LEFT(L62,2)="ок","","да"))</f>
      </c>
    </row>
    <row r="63" spans="1:21" x14ac:dyDescent="0.25">
      <c r="A63" s="11"/>
      <c r="B63" s="12"/>
      <c r="C63" s="12"/>
      <c r="D63" s="12"/>
      <c r="E63" s="13"/>
      <c r="F63" s="13"/>
      <c r="G63" s="11"/>
      <c r="H63" s="12"/>
      <c r="I63" s="12"/>
      <c r="J63" s="12"/>
      <c r="K63" s="14">
        <f>IF(C63="","",IF(COUNTIF('Пример — столы'!$A5:$A54,C63)=0,"нет в справочнике",IF(COUNTIFS('Пример — столы'!$A5:$A54,C63,'Пример — столы'!$B5:$B54,"&gt;0")=0,"не указано",VLOOKUP(C63,'Пример — столы'!$A5:$B54,2,0))))</f>
      </c>
      <c r="L63" s="14">
        <f>IF(B63="","",IF(M63="нет","не занимает стол — статус «"&amp;I63&amp;"»",IF(OR(A63="",C63="",D63="",E63="",F63=""),"нужно уточнить: дата, стол, гости, начало и окончание",IF(OR(K63="нет в справочнике",K63="не указано"),"нужно уточнить вместимость стола "&amp;C63,IF(O63&lt;=N63,"окончание не позже начала — проверьте время или впишите дату окончания",IF(P63="","нужно уточнить резерв между посадками",IF(AND(D63&lt;=K63,R63=0),"ок: мест хватает, пересечений нет",TRIM(IF(D63&gt;K63,"гостей "&amp;D63&amp;" при "&amp;K63&amp;" местах — нужен другой стол. ","")&amp;IF(R63&gt;0,IF(AND(ISNUMBER(S63),S63&gt;N63),"пересечение "&amp;(MIN(S63,Q63)-N63)&amp;" мин: стол занят другой бронью до "&amp;INT(MOD(S63,1440)/60)&amp;":"&amp;TEXT(MOD(S63,60),"00")&amp;" (с резервом) — свободен не раньше этого времени",IF(AND(ISNUMBER(T63),T63&gt;0),"пересечение "&amp;(Q63-T63)&amp;" мин: следующая бронь с "&amp;INT(MOD(T63,1440)/60)&amp;":"&amp;TEXT(MOD(T63,60),"00")&amp;", а стол освободится (с резервом) в "&amp;INT(MOD(Q63,1440)/60)&amp;":"&amp;TEXT(MOD(Q63,60),"00"),"пересечение с другой бронью этого стола в то же время")),"")))))))))</f>
      </c>
      <c r="M63" s="15">
        <f>IF(B63="","",IF(OR(I63="отменена",I63="не пришли"),"нет","да"))</f>
      </c>
      <c r="N63" s="15">
        <f>IF(OR(A63="",E63=""),"",ROUND((A63+E63)*1440,0))</f>
      </c>
      <c r="O63" s="15">
        <f>IF(OR(A63="",F63=""),"",ROUND((IF(G63="",A63,G63)+F63)*1440,0))</f>
      </c>
      <c r="P63" s="15">
        <f>IF(H63&lt;&gt;"",H63,IF($D$3&lt;&gt;"",$D$3,""))</f>
      </c>
      <c r="Q63" s="15">
        <f>IF(OR(O63="",P63=""),"",O63+P63)</f>
      </c>
      <c r="R63" s="15">
        <f>IF(OR(M63&lt;&gt;"да",C63="",N63="",Q63="",O63&lt;=N63),"",COUNTIFS($C$8:$C$207,C63,$M$8:$M$207,"да",$N$8:$N$207,"&lt;"&amp;Q63,$Q$8:$Q$207,"&gt;"&amp;N63)-1)</f>
      </c>
      <c r="S63" s="15">
        <f>IF(OR(R63="",R63=0),"",MAXIFS($Q$8:$Q$207,$C$8:$C$207,C63,$M$8:$M$207,"да",$N$8:$N$207,"&lt;"&amp;N63,$Q$8:$Q$207,"&gt;"&amp;N63))</f>
      </c>
      <c r="T63" s="15">
        <f>IF(OR(R63="",R63=0),"",MINIFS($N$8:$N$207,$C$8:$C$207,C63,$M$8:$M$207,"да",$N$8:$N$207,"&gt;"&amp;N63,$N$8:$N$207,"&lt;"&amp;Q63))</f>
      </c>
      <c r="U63" s="15">
        <f>IF(OR(B63="",M63="нет"),"",IF(LEFT(L63,2)="ок","","да"))</f>
      </c>
    </row>
    <row r="64" spans="1:21" x14ac:dyDescent="0.25">
      <c r="A64" s="11"/>
      <c r="B64" s="12"/>
      <c r="C64" s="12"/>
      <c r="D64" s="12"/>
      <c r="E64" s="13"/>
      <c r="F64" s="13"/>
      <c r="G64" s="11"/>
      <c r="H64" s="12"/>
      <c r="I64" s="12"/>
      <c r="J64" s="12"/>
      <c r="K64" s="14">
        <f>IF(C64="","",IF(COUNTIF('Пример — столы'!$A5:$A54,C64)=0,"нет в справочнике",IF(COUNTIFS('Пример — столы'!$A5:$A54,C64,'Пример — столы'!$B5:$B54,"&gt;0")=0,"не указано",VLOOKUP(C64,'Пример — столы'!$A5:$B54,2,0))))</f>
      </c>
      <c r="L64" s="14">
        <f>IF(B64="","",IF(M64="нет","не занимает стол — статус «"&amp;I64&amp;"»",IF(OR(A64="",C64="",D64="",E64="",F64=""),"нужно уточнить: дата, стол, гости, начало и окончание",IF(OR(K64="нет в справочнике",K64="не указано"),"нужно уточнить вместимость стола "&amp;C64,IF(O64&lt;=N64,"окончание не позже начала — проверьте время или впишите дату окончания",IF(P64="","нужно уточнить резерв между посадками",IF(AND(D64&lt;=K64,R64=0),"ок: мест хватает, пересечений нет",TRIM(IF(D64&gt;K64,"гостей "&amp;D64&amp;" при "&amp;K64&amp;" местах — нужен другой стол. ","")&amp;IF(R64&gt;0,IF(AND(ISNUMBER(S64),S64&gt;N64),"пересечение "&amp;(MIN(S64,Q64)-N64)&amp;" мин: стол занят другой бронью до "&amp;INT(MOD(S64,1440)/60)&amp;":"&amp;TEXT(MOD(S64,60),"00")&amp;" (с резервом) — свободен не раньше этого времени",IF(AND(ISNUMBER(T64),T64&gt;0),"пересечение "&amp;(Q64-T64)&amp;" мин: следующая бронь с "&amp;INT(MOD(T64,1440)/60)&amp;":"&amp;TEXT(MOD(T64,60),"00")&amp;", а стол освободится (с резервом) в "&amp;INT(MOD(Q64,1440)/60)&amp;":"&amp;TEXT(MOD(Q64,60),"00"),"пересечение с другой бронью этого стола в то же время")),"")))))))))</f>
      </c>
      <c r="M64" s="15">
        <f>IF(B64="","",IF(OR(I64="отменена",I64="не пришли"),"нет","да"))</f>
      </c>
      <c r="N64" s="15">
        <f>IF(OR(A64="",E64=""),"",ROUND((A64+E64)*1440,0))</f>
      </c>
      <c r="O64" s="15">
        <f>IF(OR(A64="",F64=""),"",ROUND((IF(G64="",A64,G64)+F64)*1440,0))</f>
      </c>
      <c r="P64" s="15">
        <f>IF(H64&lt;&gt;"",H64,IF($D$3&lt;&gt;"",$D$3,""))</f>
      </c>
      <c r="Q64" s="15">
        <f>IF(OR(O64="",P64=""),"",O64+P64)</f>
      </c>
      <c r="R64" s="15">
        <f>IF(OR(M64&lt;&gt;"да",C64="",N64="",Q64="",O64&lt;=N64),"",COUNTIFS($C$8:$C$207,C64,$M$8:$M$207,"да",$N$8:$N$207,"&lt;"&amp;Q64,$Q$8:$Q$207,"&gt;"&amp;N64)-1)</f>
      </c>
      <c r="S64" s="15">
        <f>IF(OR(R64="",R64=0),"",MAXIFS($Q$8:$Q$207,$C$8:$C$207,C64,$M$8:$M$207,"да",$N$8:$N$207,"&lt;"&amp;N64,$Q$8:$Q$207,"&gt;"&amp;N64))</f>
      </c>
      <c r="T64" s="15">
        <f>IF(OR(R64="",R64=0),"",MINIFS($N$8:$N$207,$C$8:$C$207,C64,$M$8:$M$207,"да",$N$8:$N$207,"&gt;"&amp;N64,$N$8:$N$207,"&lt;"&amp;Q64))</f>
      </c>
      <c r="U64" s="15">
        <f>IF(OR(B64="",M64="нет"),"",IF(LEFT(L64,2)="ок","","да"))</f>
      </c>
    </row>
    <row r="65" spans="1:21" x14ac:dyDescent="0.25">
      <c r="A65" s="11"/>
      <c r="B65" s="12"/>
      <c r="C65" s="12"/>
      <c r="D65" s="12"/>
      <c r="E65" s="13"/>
      <c r="F65" s="13"/>
      <c r="G65" s="11"/>
      <c r="H65" s="12"/>
      <c r="I65" s="12"/>
      <c r="J65" s="12"/>
      <c r="K65" s="14">
        <f>IF(C65="","",IF(COUNTIF('Пример — столы'!$A5:$A54,C65)=0,"нет в справочнике",IF(COUNTIFS('Пример — столы'!$A5:$A54,C65,'Пример — столы'!$B5:$B54,"&gt;0")=0,"не указано",VLOOKUP(C65,'Пример — столы'!$A5:$B54,2,0))))</f>
      </c>
      <c r="L65" s="14">
        <f>IF(B65="","",IF(M65="нет","не занимает стол — статус «"&amp;I65&amp;"»",IF(OR(A65="",C65="",D65="",E65="",F65=""),"нужно уточнить: дата, стол, гости, начало и окончание",IF(OR(K65="нет в справочнике",K65="не указано"),"нужно уточнить вместимость стола "&amp;C65,IF(O65&lt;=N65,"окончание не позже начала — проверьте время или впишите дату окончания",IF(P65="","нужно уточнить резерв между посадками",IF(AND(D65&lt;=K65,R65=0),"ок: мест хватает, пересечений нет",TRIM(IF(D65&gt;K65,"гостей "&amp;D65&amp;" при "&amp;K65&amp;" местах — нужен другой стол. ","")&amp;IF(R65&gt;0,IF(AND(ISNUMBER(S65),S65&gt;N65),"пересечение "&amp;(MIN(S65,Q65)-N65)&amp;" мин: стол занят другой бронью до "&amp;INT(MOD(S65,1440)/60)&amp;":"&amp;TEXT(MOD(S65,60),"00")&amp;" (с резервом) — свободен не раньше этого времени",IF(AND(ISNUMBER(T65),T65&gt;0),"пересечение "&amp;(Q65-T65)&amp;" мин: следующая бронь с "&amp;INT(MOD(T65,1440)/60)&amp;":"&amp;TEXT(MOD(T65,60),"00")&amp;", а стол освободится (с резервом) в "&amp;INT(MOD(Q65,1440)/60)&amp;":"&amp;TEXT(MOD(Q65,60),"00"),"пересечение с другой бронью этого стола в то же время")),"")))))))))</f>
      </c>
      <c r="M65" s="15">
        <f>IF(B65="","",IF(OR(I65="отменена",I65="не пришли"),"нет","да"))</f>
      </c>
      <c r="N65" s="15">
        <f>IF(OR(A65="",E65=""),"",ROUND((A65+E65)*1440,0))</f>
      </c>
      <c r="O65" s="15">
        <f>IF(OR(A65="",F65=""),"",ROUND((IF(G65="",A65,G65)+F65)*1440,0))</f>
      </c>
      <c r="P65" s="15">
        <f>IF(H65&lt;&gt;"",H65,IF($D$3&lt;&gt;"",$D$3,""))</f>
      </c>
      <c r="Q65" s="15">
        <f>IF(OR(O65="",P65=""),"",O65+P65)</f>
      </c>
      <c r="R65" s="15">
        <f>IF(OR(M65&lt;&gt;"да",C65="",N65="",Q65="",O65&lt;=N65),"",COUNTIFS($C$8:$C$207,C65,$M$8:$M$207,"да",$N$8:$N$207,"&lt;"&amp;Q65,$Q$8:$Q$207,"&gt;"&amp;N65)-1)</f>
      </c>
      <c r="S65" s="15">
        <f>IF(OR(R65="",R65=0),"",MAXIFS($Q$8:$Q$207,$C$8:$C$207,C65,$M$8:$M$207,"да",$N$8:$N$207,"&lt;"&amp;N65,$Q$8:$Q$207,"&gt;"&amp;N65))</f>
      </c>
      <c r="T65" s="15">
        <f>IF(OR(R65="",R65=0),"",MINIFS($N$8:$N$207,$C$8:$C$207,C65,$M$8:$M$207,"да",$N$8:$N$207,"&gt;"&amp;N65,$N$8:$N$207,"&lt;"&amp;Q65))</f>
      </c>
      <c r="U65" s="15">
        <f>IF(OR(B65="",M65="нет"),"",IF(LEFT(L65,2)="ок","","да"))</f>
      </c>
    </row>
    <row r="66" spans="1:21" x14ac:dyDescent="0.25">
      <c r="A66" s="11"/>
      <c r="B66" s="12"/>
      <c r="C66" s="12"/>
      <c r="D66" s="12"/>
      <c r="E66" s="13"/>
      <c r="F66" s="13"/>
      <c r="G66" s="11"/>
      <c r="H66" s="12"/>
      <c r="I66" s="12"/>
      <c r="J66" s="12"/>
      <c r="K66" s="14">
        <f>IF(C66="","",IF(COUNTIF('Пример — столы'!$A5:$A54,C66)=0,"нет в справочнике",IF(COUNTIFS('Пример — столы'!$A5:$A54,C66,'Пример — столы'!$B5:$B54,"&gt;0")=0,"не указано",VLOOKUP(C66,'Пример — столы'!$A5:$B54,2,0))))</f>
      </c>
      <c r="L66" s="14">
        <f>IF(B66="","",IF(M66="нет","не занимает стол — статус «"&amp;I66&amp;"»",IF(OR(A66="",C66="",D66="",E66="",F66=""),"нужно уточнить: дата, стол, гости, начало и окончание",IF(OR(K66="нет в справочнике",K66="не указано"),"нужно уточнить вместимость стола "&amp;C66,IF(O66&lt;=N66,"окончание не позже начала — проверьте время или впишите дату окончания",IF(P66="","нужно уточнить резерв между посадками",IF(AND(D66&lt;=K66,R66=0),"ок: мест хватает, пересечений нет",TRIM(IF(D66&gt;K66,"гостей "&amp;D66&amp;" при "&amp;K66&amp;" местах — нужен другой стол. ","")&amp;IF(R66&gt;0,IF(AND(ISNUMBER(S66),S66&gt;N66),"пересечение "&amp;(MIN(S66,Q66)-N66)&amp;" мин: стол занят другой бронью до "&amp;INT(MOD(S66,1440)/60)&amp;":"&amp;TEXT(MOD(S66,60),"00")&amp;" (с резервом) — свободен не раньше этого времени",IF(AND(ISNUMBER(T66),T66&gt;0),"пересечение "&amp;(Q66-T66)&amp;" мин: следующая бронь с "&amp;INT(MOD(T66,1440)/60)&amp;":"&amp;TEXT(MOD(T66,60),"00")&amp;", а стол освободится (с резервом) в "&amp;INT(MOD(Q66,1440)/60)&amp;":"&amp;TEXT(MOD(Q66,60),"00"),"пересечение с другой бронью этого стола в то же время")),"")))))))))</f>
      </c>
      <c r="M66" s="15">
        <f>IF(B66="","",IF(OR(I66="отменена",I66="не пришли"),"нет","да"))</f>
      </c>
      <c r="N66" s="15">
        <f>IF(OR(A66="",E66=""),"",ROUND((A66+E66)*1440,0))</f>
      </c>
      <c r="O66" s="15">
        <f>IF(OR(A66="",F66=""),"",ROUND((IF(G66="",A66,G66)+F66)*1440,0))</f>
      </c>
      <c r="P66" s="15">
        <f>IF(H66&lt;&gt;"",H66,IF($D$3&lt;&gt;"",$D$3,""))</f>
      </c>
      <c r="Q66" s="15">
        <f>IF(OR(O66="",P66=""),"",O66+P66)</f>
      </c>
      <c r="R66" s="15">
        <f>IF(OR(M66&lt;&gt;"да",C66="",N66="",Q66="",O66&lt;=N66),"",COUNTIFS($C$8:$C$207,C66,$M$8:$M$207,"да",$N$8:$N$207,"&lt;"&amp;Q66,$Q$8:$Q$207,"&gt;"&amp;N66)-1)</f>
      </c>
      <c r="S66" s="15">
        <f>IF(OR(R66="",R66=0),"",MAXIFS($Q$8:$Q$207,$C$8:$C$207,C66,$M$8:$M$207,"да",$N$8:$N$207,"&lt;"&amp;N66,$Q$8:$Q$207,"&gt;"&amp;N66))</f>
      </c>
      <c r="T66" s="15">
        <f>IF(OR(R66="",R66=0),"",MINIFS($N$8:$N$207,$C$8:$C$207,C66,$M$8:$M$207,"да",$N$8:$N$207,"&gt;"&amp;N66,$N$8:$N$207,"&lt;"&amp;Q66))</f>
      </c>
      <c r="U66" s="15">
        <f>IF(OR(B66="",M66="нет"),"",IF(LEFT(L66,2)="ок","","да"))</f>
      </c>
    </row>
    <row r="67" spans="1:21" x14ac:dyDescent="0.25">
      <c r="A67" s="11"/>
      <c r="B67" s="12"/>
      <c r="C67" s="12"/>
      <c r="D67" s="12"/>
      <c r="E67" s="13"/>
      <c r="F67" s="13"/>
      <c r="G67" s="11"/>
      <c r="H67" s="12"/>
      <c r="I67" s="12"/>
      <c r="J67" s="12"/>
      <c r="K67" s="14">
        <f>IF(C67="","",IF(COUNTIF('Пример — столы'!$A5:$A54,C67)=0,"нет в справочнике",IF(COUNTIFS('Пример — столы'!$A5:$A54,C67,'Пример — столы'!$B5:$B54,"&gt;0")=0,"не указано",VLOOKUP(C67,'Пример — столы'!$A5:$B54,2,0))))</f>
      </c>
      <c r="L67" s="14">
        <f>IF(B67="","",IF(M67="нет","не занимает стол — статус «"&amp;I67&amp;"»",IF(OR(A67="",C67="",D67="",E67="",F67=""),"нужно уточнить: дата, стол, гости, начало и окончание",IF(OR(K67="нет в справочнике",K67="не указано"),"нужно уточнить вместимость стола "&amp;C67,IF(O67&lt;=N67,"окончание не позже начала — проверьте время или впишите дату окончания",IF(P67="","нужно уточнить резерв между посадками",IF(AND(D67&lt;=K67,R67=0),"ок: мест хватает, пересечений нет",TRIM(IF(D67&gt;K67,"гостей "&amp;D67&amp;" при "&amp;K67&amp;" местах — нужен другой стол. ","")&amp;IF(R67&gt;0,IF(AND(ISNUMBER(S67),S67&gt;N67),"пересечение "&amp;(MIN(S67,Q67)-N67)&amp;" мин: стол занят другой бронью до "&amp;INT(MOD(S67,1440)/60)&amp;":"&amp;TEXT(MOD(S67,60),"00")&amp;" (с резервом) — свободен не раньше этого времени",IF(AND(ISNUMBER(T67),T67&gt;0),"пересечение "&amp;(Q67-T67)&amp;" мин: следующая бронь с "&amp;INT(MOD(T67,1440)/60)&amp;":"&amp;TEXT(MOD(T67,60),"00")&amp;", а стол освободится (с резервом) в "&amp;INT(MOD(Q67,1440)/60)&amp;":"&amp;TEXT(MOD(Q67,60),"00"),"пересечение с другой бронью этого стола в то же время")),"")))))))))</f>
      </c>
      <c r="M67" s="15">
        <f>IF(B67="","",IF(OR(I67="отменена",I67="не пришли"),"нет","да"))</f>
      </c>
      <c r="N67" s="15">
        <f>IF(OR(A67="",E67=""),"",ROUND((A67+E67)*1440,0))</f>
      </c>
      <c r="O67" s="15">
        <f>IF(OR(A67="",F67=""),"",ROUND((IF(G67="",A67,G67)+F67)*1440,0))</f>
      </c>
      <c r="P67" s="15">
        <f>IF(H67&lt;&gt;"",H67,IF($D$3&lt;&gt;"",$D$3,""))</f>
      </c>
      <c r="Q67" s="15">
        <f>IF(OR(O67="",P67=""),"",O67+P67)</f>
      </c>
      <c r="R67" s="15">
        <f>IF(OR(M67&lt;&gt;"да",C67="",N67="",Q67="",O67&lt;=N67),"",COUNTIFS($C$8:$C$207,C67,$M$8:$M$207,"да",$N$8:$N$207,"&lt;"&amp;Q67,$Q$8:$Q$207,"&gt;"&amp;N67)-1)</f>
      </c>
      <c r="S67" s="15">
        <f>IF(OR(R67="",R67=0),"",MAXIFS($Q$8:$Q$207,$C$8:$C$207,C67,$M$8:$M$207,"да",$N$8:$N$207,"&lt;"&amp;N67,$Q$8:$Q$207,"&gt;"&amp;N67))</f>
      </c>
      <c r="T67" s="15">
        <f>IF(OR(R67="",R67=0),"",MINIFS($N$8:$N$207,$C$8:$C$207,C67,$M$8:$M$207,"да",$N$8:$N$207,"&gt;"&amp;N67,$N$8:$N$207,"&lt;"&amp;Q67))</f>
      </c>
      <c r="U67" s="15">
        <f>IF(OR(B67="",M67="нет"),"",IF(LEFT(L67,2)="ок","","да"))</f>
      </c>
    </row>
    <row r="68" spans="1:21" x14ac:dyDescent="0.25">
      <c r="A68" s="11"/>
      <c r="B68" s="12"/>
      <c r="C68" s="12"/>
      <c r="D68" s="12"/>
      <c r="E68" s="13"/>
      <c r="F68" s="13"/>
      <c r="G68" s="11"/>
      <c r="H68" s="12"/>
      <c r="I68" s="12"/>
      <c r="J68" s="12"/>
      <c r="K68" s="14">
        <f>IF(C68="","",IF(COUNTIF('Пример — столы'!$A5:$A54,C68)=0,"нет в справочнике",IF(COUNTIFS('Пример — столы'!$A5:$A54,C68,'Пример — столы'!$B5:$B54,"&gt;0")=0,"не указано",VLOOKUP(C68,'Пример — столы'!$A5:$B54,2,0))))</f>
      </c>
      <c r="L68" s="14">
        <f>IF(B68="","",IF(M68="нет","не занимает стол — статус «"&amp;I68&amp;"»",IF(OR(A68="",C68="",D68="",E68="",F68=""),"нужно уточнить: дата, стол, гости, начало и окончание",IF(OR(K68="нет в справочнике",K68="не указано"),"нужно уточнить вместимость стола "&amp;C68,IF(O68&lt;=N68,"окончание не позже начала — проверьте время или впишите дату окончания",IF(P68="","нужно уточнить резерв между посадками",IF(AND(D68&lt;=K68,R68=0),"ок: мест хватает, пересечений нет",TRIM(IF(D68&gt;K68,"гостей "&amp;D68&amp;" при "&amp;K68&amp;" местах — нужен другой стол. ","")&amp;IF(R68&gt;0,IF(AND(ISNUMBER(S68),S68&gt;N68),"пересечение "&amp;(MIN(S68,Q68)-N68)&amp;" мин: стол занят другой бронью до "&amp;INT(MOD(S68,1440)/60)&amp;":"&amp;TEXT(MOD(S68,60),"00")&amp;" (с резервом) — свободен не раньше этого времени",IF(AND(ISNUMBER(T68),T68&gt;0),"пересечение "&amp;(Q68-T68)&amp;" мин: следующая бронь с "&amp;INT(MOD(T68,1440)/60)&amp;":"&amp;TEXT(MOD(T68,60),"00")&amp;", а стол освободится (с резервом) в "&amp;INT(MOD(Q68,1440)/60)&amp;":"&amp;TEXT(MOD(Q68,60),"00"),"пересечение с другой бронью этого стола в то же время")),"")))))))))</f>
      </c>
      <c r="M68" s="15">
        <f>IF(B68="","",IF(OR(I68="отменена",I68="не пришли"),"нет","да"))</f>
      </c>
      <c r="N68" s="15">
        <f>IF(OR(A68="",E68=""),"",ROUND((A68+E68)*1440,0))</f>
      </c>
      <c r="O68" s="15">
        <f>IF(OR(A68="",F68=""),"",ROUND((IF(G68="",A68,G68)+F68)*1440,0))</f>
      </c>
      <c r="P68" s="15">
        <f>IF(H68&lt;&gt;"",H68,IF($D$3&lt;&gt;"",$D$3,""))</f>
      </c>
      <c r="Q68" s="15">
        <f>IF(OR(O68="",P68=""),"",O68+P68)</f>
      </c>
      <c r="R68" s="15">
        <f>IF(OR(M68&lt;&gt;"да",C68="",N68="",Q68="",O68&lt;=N68),"",COUNTIFS($C$8:$C$207,C68,$M$8:$M$207,"да",$N$8:$N$207,"&lt;"&amp;Q68,$Q$8:$Q$207,"&gt;"&amp;N68)-1)</f>
      </c>
      <c r="S68" s="15">
        <f>IF(OR(R68="",R68=0),"",MAXIFS($Q$8:$Q$207,$C$8:$C$207,C68,$M$8:$M$207,"да",$N$8:$N$207,"&lt;"&amp;N68,$Q$8:$Q$207,"&gt;"&amp;N68))</f>
      </c>
      <c r="T68" s="15">
        <f>IF(OR(R68="",R68=0),"",MINIFS($N$8:$N$207,$C$8:$C$207,C68,$M$8:$M$207,"да",$N$8:$N$207,"&gt;"&amp;N68,$N$8:$N$207,"&lt;"&amp;Q68))</f>
      </c>
      <c r="U68" s="15">
        <f>IF(OR(B68="",M68="нет"),"",IF(LEFT(L68,2)="ок","","да"))</f>
      </c>
    </row>
    <row r="69" spans="1:21" x14ac:dyDescent="0.25">
      <c r="A69" s="11"/>
      <c r="B69" s="12"/>
      <c r="C69" s="12"/>
      <c r="D69" s="12"/>
      <c r="E69" s="13"/>
      <c r="F69" s="13"/>
      <c r="G69" s="11"/>
      <c r="H69" s="12"/>
      <c r="I69" s="12"/>
      <c r="J69" s="12"/>
      <c r="K69" s="14">
        <f>IF(C69="","",IF(COUNTIF('Пример — столы'!$A5:$A54,C69)=0,"нет в справочнике",IF(COUNTIFS('Пример — столы'!$A5:$A54,C69,'Пример — столы'!$B5:$B54,"&gt;0")=0,"не указано",VLOOKUP(C69,'Пример — столы'!$A5:$B54,2,0))))</f>
      </c>
      <c r="L69" s="14">
        <f>IF(B69="","",IF(M69="нет","не занимает стол — статус «"&amp;I69&amp;"»",IF(OR(A69="",C69="",D69="",E69="",F69=""),"нужно уточнить: дата, стол, гости, начало и окончание",IF(OR(K69="нет в справочнике",K69="не указано"),"нужно уточнить вместимость стола "&amp;C69,IF(O69&lt;=N69,"окончание не позже начала — проверьте время или впишите дату окончания",IF(P69="","нужно уточнить резерв между посадками",IF(AND(D69&lt;=K69,R69=0),"ок: мест хватает, пересечений нет",TRIM(IF(D69&gt;K69,"гостей "&amp;D69&amp;" при "&amp;K69&amp;" местах — нужен другой стол. ","")&amp;IF(R69&gt;0,IF(AND(ISNUMBER(S69),S69&gt;N69),"пересечение "&amp;(MIN(S69,Q69)-N69)&amp;" мин: стол занят другой бронью до "&amp;INT(MOD(S69,1440)/60)&amp;":"&amp;TEXT(MOD(S69,60),"00")&amp;" (с резервом) — свободен не раньше этого времени",IF(AND(ISNUMBER(T69),T69&gt;0),"пересечение "&amp;(Q69-T69)&amp;" мин: следующая бронь с "&amp;INT(MOD(T69,1440)/60)&amp;":"&amp;TEXT(MOD(T69,60),"00")&amp;", а стол освободится (с резервом) в "&amp;INT(MOD(Q69,1440)/60)&amp;":"&amp;TEXT(MOD(Q69,60),"00"),"пересечение с другой бронью этого стола в то же время")),"")))))))))</f>
      </c>
      <c r="M69" s="15">
        <f>IF(B69="","",IF(OR(I69="отменена",I69="не пришли"),"нет","да"))</f>
      </c>
      <c r="N69" s="15">
        <f>IF(OR(A69="",E69=""),"",ROUND((A69+E69)*1440,0))</f>
      </c>
      <c r="O69" s="15">
        <f>IF(OR(A69="",F69=""),"",ROUND((IF(G69="",A69,G69)+F69)*1440,0))</f>
      </c>
      <c r="P69" s="15">
        <f>IF(H69&lt;&gt;"",H69,IF($D$3&lt;&gt;"",$D$3,""))</f>
      </c>
      <c r="Q69" s="15">
        <f>IF(OR(O69="",P69=""),"",O69+P69)</f>
      </c>
      <c r="R69" s="15">
        <f>IF(OR(M69&lt;&gt;"да",C69="",N69="",Q69="",O69&lt;=N69),"",COUNTIFS($C$8:$C$207,C69,$M$8:$M$207,"да",$N$8:$N$207,"&lt;"&amp;Q69,$Q$8:$Q$207,"&gt;"&amp;N69)-1)</f>
      </c>
      <c r="S69" s="15">
        <f>IF(OR(R69="",R69=0),"",MAXIFS($Q$8:$Q$207,$C$8:$C$207,C69,$M$8:$M$207,"да",$N$8:$N$207,"&lt;"&amp;N69,$Q$8:$Q$207,"&gt;"&amp;N69))</f>
      </c>
      <c r="T69" s="15">
        <f>IF(OR(R69="",R69=0),"",MINIFS($N$8:$N$207,$C$8:$C$207,C69,$M$8:$M$207,"да",$N$8:$N$207,"&gt;"&amp;N69,$N$8:$N$207,"&lt;"&amp;Q69))</f>
      </c>
      <c r="U69" s="15">
        <f>IF(OR(B69="",M69="нет"),"",IF(LEFT(L69,2)="ок","","да"))</f>
      </c>
    </row>
    <row r="70" spans="1:21" x14ac:dyDescent="0.25">
      <c r="A70" s="11"/>
      <c r="B70" s="12"/>
      <c r="C70" s="12"/>
      <c r="D70" s="12"/>
      <c r="E70" s="13"/>
      <c r="F70" s="13"/>
      <c r="G70" s="11"/>
      <c r="H70" s="12"/>
      <c r="I70" s="12"/>
      <c r="J70" s="12"/>
      <c r="K70" s="14">
        <f>IF(C70="","",IF(COUNTIF('Пример — столы'!$A5:$A54,C70)=0,"нет в справочнике",IF(COUNTIFS('Пример — столы'!$A5:$A54,C70,'Пример — столы'!$B5:$B54,"&gt;0")=0,"не указано",VLOOKUP(C70,'Пример — столы'!$A5:$B54,2,0))))</f>
      </c>
      <c r="L70" s="14">
        <f>IF(B70="","",IF(M70="нет","не занимает стол — статус «"&amp;I70&amp;"»",IF(OR(A70="",C70="",D70="",E70="",F70=""),"нужно уточнить: дата, стол, гости, начало и окончание",IF(OR(K70="нет в справочнике",K70="не указано"),"нужно уточнить вместимость стола "&amp;C70,IF(O70&lt;=N70,"окончание не позже начала — проверьте время или впишите дату окончания",IF(P70="","нужно уточнить резерв между посадками",IF(AND(D70&lt;=K70,R70=0),"ок: мест хватает, пересечений нет",TRIM(IF(D70&gt;K70,"гостей "&amp;D70&amp;" при "&amp;K70&amp;" местах — нужен другой стол. ","")&amp;IF(R70&gt;0,IF(AND(ISNUMBER(S70),S70&gt;N70),"пересечение "&amp;(MIN(S70,Q70)-N70)&amp;" мин: стол занят другой бронью до "&amp;INT(MOD(S70,1440)/60)&amp;":"&amp;TEXT(MOD(S70,60),"00")&amp;" (с резервом) — свободен не раньше этого времени",IF(AND(ISNUMBER(T70),T70&gt;0),"пересечение "&amp;(Q70-T70)&amp;" мин: следующая бронь с "&amp;INT(MOD(T70,1440)/60)&amp;":"&amp;TEXT(MOD(T70,60),"00")&amp;", а стол освободится (с резервом) в "&amp;INT(MOD(Q70,1440)/60)&amp;":"&amp;TEXT(MOD(Q70,60),"00"),"пересечение с другой бронью этого стола в то же время")),"")))))))))</f>
      </c>
      <c r="M70" s="15">
        <f>IF(B70="","",IF(OR(I70="отменена",I70="не пришли"),"нет","да"))</f>
      </c>
      <c r="N70" s="15">
        <f>IF(OR(A70="",E70=""),"",ROUND((A70+E70)*1440,0))</f>
      </c>
      <c r="O70" s="15">
        <f>IF(OR(A70="",F70=""),"",ROUND((IF(G70="",A70,G70)+F70)*1440,0))</f>
      </c>
      <c r="P70" s="15">
        <f>IF(H70&lt;&gt;"",H70,IF($D$3&lt;&gt;"",$D$3,""))</f>
      </c>
      <c r="Q70" s="15">
        <f>IF(OR(O70="",P70=""),"",O70+P70)</f>
      </c>
      <c r="R70" s="15">
        <f>IF(OR(M70&lt;&gt;"да",C70="",N70="",Q70="",O70&lt;=N70),"",COUNTIFS($C$8:$C$207,C70,$M$8:$M$207,"да",$N$8:$N$207,"&lt;"&amp;Q70,$Q$8:$Q$207,"&gt;"&amp;N70)-1)</f>
      </c>
      <c r="S70" s="15">
        <f>IF(OR(R70="",R70=0),"",MAXIFS($Q$8:$Q$207,$C$8:$C$207,C70,$M$8:$M$207,"да",$N$8:$N$207,"&lt;"&amp;N70,$Q$8:$Q$207,"&gt;"&amp;N70))</f>
      </c>
      <c r="T70" s="15">
        <f>IF(OR(R70="",R70=0),"",MINIFS($N$8:$N$207,$C$8:$C$207,C70,$M$8:$M$207,"да",$N$8:$N$207,"&gt;"&amp;N70,$N$8:$N$207,"&lt;"&amp;Q70))</f>
      </c>
      <c r="U70" s="15">
        <f>IF(OR(B70="",M70="нет"),"",IF(LEFT(L70,2)="ок","","да"))</f>
      </c>
    </row>
    <row r="71" spans="1:21" x14ac:dyDescent="0.25">
      <c r="A71" s="11"/>
      <c r="B71" s="12"/>
      <c r="C71" s="12"/>
      <c r="D71" s="12"/>
      <c r="E71" s="13"/>
      <c r="F71" s="13"/>
      <c r="G71" s="11"/>
      <c r="H71" s="12"/>
      <c r="I71" s="12"/>
      <c r="J71" s="12"/>
      <c r="K71" s="14">
        <f>IF(C71="","",IF(COUNTIF('Пример — столы'!$A5:$A54,C71)=0,"нет в справочнике",IF(COUNTIFS('Пример — столы'!$A5:$A54,C71,'Пример — столы'!$B5:$B54,"&gt;0")=0,"не указано",VLOOKUP(C71,'Пример — столы'!$A5:$B54,2,0))))</f>
      </c>
      <c r="L71" s="14">
        <f>IF(B71="","",IF(M71="нет","не занимает стол — статус «"&amp;I71&amp;"»",IF(OR(A71="",C71="",D71="",E71="",F71=""),"нужно уточнить: дата, стол, гости, начало и окончание",IF(OR(K71="нет в справочнике",K71="не указано"),"нужно уточнить вместимость стола "&amp;C71,IF(O71&lt;=N71,"окончание не позже начала — проверьте время или впишите дату окончания",IF(P71="","нужно уточнить резерв между посадками",IF(AND(D71&lt;=K71,R71=0),"ок: мест хватает, пересечений нет",TRIM(IF(D71&gt;K71,"гостей "&amp;D71&amp;" при "&amp;K71&amp;" местах — нужен другой стол. ","")&amp;IF(R71&gt;0,IF(AND(ISNUMBER(S71),S71&gt;N71),"пересечение "&amp;(MIN(S71,Q71)-N71)&amp;" мин: стол занят другой бронью до "&amp;INT(MOD(S71,1440)/60)&amp;":"&amp;TEXT(MOD(S71,60),"00")&amp;" (с резервом) — свободен не раньше этого времени",IF(AND(ISNUMBER(T71),T71&gt;0),"пересечение "&amp;(Q71-T71)&amp;" мин: следующая бронь с "&amp;INT(MOD(T71,1440)/60)&amp;":"&amp;TEXT(MOD(T71,60),"00")&amp;", а стол освободится (с резервом) в "&amp;INT(MOD(Q71,1440)/60)&amp;":"&amp;TEXT(MOD(Q71,60),"00"),"пересечение с другой бронью этого стола в то же время")),"")))))))))</f>
      </c>
      <c r="M71" s="15">
        <f>IF(B71="","",IF(OR(I71="отменена",I71="не пришли"),"нет","да"))</f>
      </c>
      <c r="N71" s="15">
        <f>IF(OR(A71="",E71=""),"",ROUND((A71+E71)*1440,0))</f>
      </c>
      <c r="O71" s="15">
        <f>IF(OR(A71="",F71=""),"",ROUND((IF(G71="",A71,G71)+F71)*1440,0))</f>
      </c>
      <c r="P71" s="15">
        <f>IF(H71&lt;&gt;"",H71,IF($D$3&lt;&gt;"",$D$3,""))</f>
      </c>
      <c r="Q71" s="15">
        <f>IF(OR(O71="",P71=""),"",O71+P71)</f>
      </c>
      <c r="R71" s="15">
        <f>IF(OR(M71&lt;&gt;"да",C71="",N71="",Q71="",O71&lt;=N71),"",COUNTIFS($C$8:$C$207,C71,$M$8:$M$207,"да",$N$8:$N$207,"&lt;"&amp;Q71,$Q$8:$Q$207,"&gt;"&amp;N71)-1)</f>
      </c>
      <c r="S71" s="15">
        <f>IF(OR(R71="",R71=0),"",MAXIFS($Q$8:$Q$207,$C$8:$C$207,C71,$M$8:$M$207,"да",$N$8:$N$207,"&lt;"&amp;N71,$Q$8:$Q$207,"&gt;"&amp;N71))</f>
      </c>
      <c r="T71" s="15">
        <f>IF(OR(R71="",R71=0),"",MINIFS($N$8:$N$207,$C$8:$C$207,C71,$M$8:$M$207,"да",$N$8:$N$207,"&gt;"&amp;N71,$N$8:$N$207,"&lt;"&amp;Q71))</f>
      </c>
      <c r="U71" s="15">
        <f>IF(OR(B71="",M71="нет"),"",IF(LEFT(L71,2)="ок","","да"))</f>
      </c>
    </row>
    <row r="72" spans="1:21" x14ac:dyDescent="0.25">
      <c r="A72" s="11"/>
      <c r="B72" s="12"/>
      <c r="C72" s="12"/>
      <c r="D72" s="12"/>
      <c r="E72" s="13"/>
      <c r="F72" s="13"/>
      <c r="G72" s="11"/>
      <c r="H72" s="12"/>
      <c r="I72" s="12"/>
      <c r="J72" s="12"/>
      <c r="K72" s="14">
        <f>IF(C72="","",IF(COUNTIF('Пример — столы'!$A5:$A54,C72)=0,"нет в справочнике",IF(COUNTIFS('Пример — столы'!$A5:$A54,C72,'Пример — столы'!$B5:$B54,"&gt;0")=0,"не указано",VLOOKUP(C72,'Пример — столы'!$A5:$B54,2,0))))</f>
      </c>
      <c r="L72" s="14">
        <f>IF(B72="","",IF(M72="нет","не занимает стол — статус «"&amp;I72&amp;"»",IF(OR(A72="",C72="",D72="",E72="",F72=""),"нужно уточнить: дата, стол, гости, начало и окончание",IF(OR(K72="нет в справочнике",K72="не указано"),"нужно уточнить вместимость стола "&amp;C72,IF(O72&lt;=N72,"окончание не позже начала — проверьте время или впишите дату окончания",IF(P72="","нужно уточнить резерв между посадками",IF(AND(D72&lt;=K72,R72=0),"ок: мест хватает, пересечений нет",TRIM(IF(D72&gt;K72,"гостей "&amp;D72&amp;" при "&amp;K72&amp;" местах — нужен другой стол. ","")&amp;IF(R72&gt;0,IF(AND(ISNUMBER(S72),S72&gt;N72),"пересечение "&amp;(MIN(S72,Q72)-N72)&amp;" мин: стол занят другой бронью до "&amp;INT(MOD(S72,1440)/60)&amp;":"&amp;TEXT(MOD(S72,60),"00")&amp;" (с резервом) — свободен не раньше этого времени",IF(AND(ISNUMBER(T72),T72&gt;0),"пересечение "&amp;(Q72-T72)&amp;" мин: следующая бронь с "&amp;INT(MOD(T72,1440)/60)&amp;":"&amp;TEXT(MOD(T72,60),"00")&amp;", а стол освободится (с резервом) в "&amp;INT(MOD(Q72,1440)/60)&amp;":"&amp;TEXT(MOD(Q72,60),"00"),"пересечение с другой бронью этого стола в то же время")),"")))))))))</f>
      </c>
      <c r="M72" s="15">
        <f>IF(B72="","",IF(OR(I72="отменена",I72="не пришли"),"нет","да"))</f>
      </c>
      <c r="N72" s="15">
        <f>IF(OR(A72="",E72=""),"",ROUND((A72+E72)*1440,0))</f>
      </c>
      <c r="O72" s="15">
        <f>IF(OR(A72="",F72=""),"",ROUND((IF(G72="",A72,G72)+F72)*1440,0))</f>
      </c>
      <c r="P72" s="15">
        <f>IF(H72&lt;&gt;"",H72,IF($D$3&lt;&gt;"",$D$3,""))</f>
      </c>
      <c r="Q72" s="15">
        <f>IF(OR(O72="",P72=""),"",O72+P72)</f>
      </c>
      <c r="R72" s="15">
        <f>IF(OR(M72&lt;&gt;"да",C72="",N72="",Q72="",O72&lt;=N72),"",COUNTIFS($C$8:$C$207,C72,$M$8:$M$207,"да",$N$8:$N$207,"&lt;"&amp;Q72,$Q$8:$Q$207,"&gt;"&amp;N72)-1)</f>
      </c>
      <c r="S72" s="15">
        <f>IF(OR(R72="",R72=0),"",MAXIFS($Q$8:$Q$207,$C$8:$C$207,C72,$M$8:$M$207,"да",$N$8:$N$207,"&lt;"&amp;N72,$Q$8:$Q$207,"&gt;"&amp;N72))</f>
      </c>
      <c r="T72" s="15">
        <f>IF(OR(R72="",R72=0),"",MINIFS($N$8:$N$207,$C$8:$C$207,C72,$M$8:$M$207,"да",$N$8:$N$207,"&gt;"&amp;N72,$N$8:$N$207,"&lt;"&amp;Q72))</f>
      </c>
      <c r="U72" s="15">
        <f>IF(OR(B72="",M72="нет"),"",IF(LEFT(L72,2)="ок","","да"))</f>
      </c>
    </row>
    <row r="73" spans="1:21" x14ac:dyDescent="0.25">
      <c r="A73" s="11"/>
      <c r="B73" s="12"/>
      <c r="C73" s="12"/>
      <c r="D73" s="12"/>
      <c r="E73" s="13"/>
      <c r="F73" s="13"/>
      <c r="G73" s="11"/>
      <c r="H73" s="12"/>
      <c r="I73" s="12"/>
      <c r="J73" s="12"/>
      <c r="K73" s="14">
        <f>IF(C73="","",IF(COUNTIF('Пример — столы'!$A5:$A54,C73)=0,"нет в справочнике",IF(COUNTIFS('Пример — столы'!$A5:$A54,C73,'Пример — столы'!$B5:$B54,"&gt;0")=0,"не указано",VLOOKUP(C73,'Пример — столы'!$A5:$B54,2,0))))</f>
      </c>
      <c r="L73" s="14">
        <f>IF(B73="","",IF(M73="нет","не занимает стол — статус «"&amp;I73&amp;"»",IF(OR(A73="",C73="",D73="",E73="",F73=""),"нужно уточнить: дата, стол, гости, начало и окончание",IF(OR(K73="нет в справочнике",K73="не указано"),"нужно уточнить вместимость стола "&amp;C73,IF(O73&lt;=N73,"окончание не позже начала — проверьте время или впишите дату окончания",IF(P73="","нужно уточнить резерв между посадками",IF(AND(D73&lt;=K73,R73=0),"ок: мест хватает, пересечений нет",TRIM(IF(D73&gt;K73,"гостей "&amp;D73&amp;" при "&amp;K73&amp;" местах — нужен другой стол. ","")&amp;IF(R73&gt;0,IF(AND(ISNUMBER(S73),S73&gt;N73),"пересечение "&amp;(MIN(S73,Q73)-N73)&amp;" мин: стол занят другой бронью до "&amp;INT(MOD(S73,1440)/60)&amp;":"&amp;TEXT(MOD(S73,60),"00")&amp;" (с резервом) — свободен не раньше этого времени",IF(AND(ISNUMBER(T73),T73&gt;0),"пересечение "&amp;(Q73-T73)&amp;" мин: следующая бронь с "&amp;INT(MOD(T73,1440)/60)&amp;":"&amp;TEXT(MOD(T73,60),"00")&amp;", а стол освободится (с резервом) в "&amp;INT(MOD(Q73,1440)/60)&amp;":"&amp;TEXT(MOD(Q73,60),"00"),"пересечение с другой бронью этого стола в то же время")),"")))))))))</f>
      </c>
      <c r="M73" s="15">
        <f>IF(B73="","",IF(OR(I73="отменена",I73="не пришли"),"нет","да"))</f>
      </c>
      <c r="N73" s="15">
        <f>IF(OR(A73="",E73=""),"",ROUND((A73+E73)*1440,0))</f>
      </c>
      <c r="O73" s="15">
        <f>IF(OR(A73="",F73=""),"",ROUND((IF(G73="",A73,G73)+F73)*1440,0))</f>
      </c>
      <c r="P73" s="15">
        <f>IF(H73&lt;&gt;"",H73,IF($D$3&lt;&gt;"",$D$3,""))</f>
      </c>
      <c r="Q73" s="15">
        <f>IF(OR(O73="",P73=""),"",O73+P73)</f>
      </c>
      <c r="R73" s="15">
        <f>IF(OR(M73&lt;&gt;"да",C73="",N73="",Q73="",O73&lt;=N73),"",COUNTIFS($C$8:$C$207,C73,$M$8:$M$207,"да",$N$8:$N$207,"&lt;"&amp;Q73,$Q$8:$Q$207,"&gt;"&amp;N73)-1)</f>
      </c>
      <c r="S73" s="15">
        <f>IF(OR(R73="",R73=0),"",MAXIFS($Q$8:$Q$207,$C$8:$C$207,C73,$M$8:$M$207,"да",$N$8:$N$207,"&lt;"&amp;N73,$Q$8:$Q$207,"&gt;"&amp;N73))</f>
      </c>
      <c r="T73" s="15">
        <f>IF(OR(R73="",R73=0),"",MINIFS($N$8:$N$207,$C$8:$C$207,C73,$M$8:$M$207,"да",$N$8:$N$207,"&gt;"&amp;N73,$N$8:$N$207,"&lt;"&amp;Q73))</f>
      </c>
      <c r="U73" s="15">
        <f>IF(OR(B73="",M73="нет"),"",IF(LEFT(L73,2)="ок","","да"))</f>
      </c>
    </row>
    <row r="74" spans="1:21" x14ac:dyDescent="0.25">
      <c r="A74" s="11"/>
      <c r="B74" s="12"/>
      <c r="C74" s="12"/>
      <c r="D74" s="12"/>
      <c r="E74" s="13"/>
      <c r="F74" s="13"/>
      <c r="G74" s="11"/>
      <c r="H74" s="12"/>
      <c r="I74" s="12"/>
      <c r="J74" s="12"/>
      <c r="K74" s="14">
        <f>IF(C74="","",IF(COUNTIF('Пример — столы'!$A5:$A54,C74)=0,"нет в справочнике",IF(COUNTIFS('Пример — столы'!$A5:$A54,C74,'Пример — столы'!$B5:$B54,"&gt;0")=0,"не указано",VLOOKUP(C74,'Пример — столы'!$A5:$B54,2,0))))</f>
      </c>
      <c r="L74" s="14">
        <f>IF(B74="","",IF(M74="нет","не занимает стол — статус «"&amp;I74&amp;"»",IF(OR(A74="",C74="",D74="",E74="",F74=""),"нужно уточнить: дата, стол, гости, начало и окончание",IF(OR(K74="нет в справочнике",K74="не указано"),"нужно уточнить вместимость стола "&amp;C74,IF(O74&lt;=N74,"окончание не позже начала — проверьте время или впишите дату окончания",IF(P74="","нужно уточнить резерв между посадками",IF(AND(D74&lt;=K74,R74=0),"ок: мест хватает, пересечений нет",TRIM(IF(D74&gt;K74,"гостей "&amp;D74&amp;" при "&amp;K74&amp;" местах — нужен другой стол. ","")&amp;IF(R74&gt;0,IF(AND(ISNUMBER(S74),S74&gt;N74),"пересечение "&amp;(MIN(S74,Q74)-N74)&amp;" мин: стол занят другой бронью до "&amp;INT(MOD(S74,1440)/60)&amp;":"&amp;TEXT(MOD(S74,60),"00")&amp;" (с резервом) — свободен не раньше этого времени",IF(AND(ISNUMBER(T74),T74&gt;0),"пересечение "&amp;(Q74-T74)&amp;" мин: следующая бронь с "&amp;INT(MOD(T74,1440)/60)&amp;":"&amp;TEXT(MOD(T74,60),"00")&amp;", а стол освободится (с резервом) в "&amp;INT(MOD(Q74,1440)/60)&amp;":"&amp;TEXT(MOD(Q74,60),"00"),"пересечение с другой бронью этого стола в то же время")),"")))))))))</f>
      </c>
      <c r="M74" s="15">
        <f>IF(B74="","",IF(OR(I74="отменена",I74="не пришли"),"нет","да"))</f>
      </c>
      <c r="N74" s="15">
        <f>IF(OR(A74="",E74=""),"",ROUND((A74+E74)*1440,0))</f>
      </c>
      <c r="O74" s="15">
        <f>IF(OR(A74="",F74=""),"",ROUND((IF(G74="",A74,G74)+F74)*1440,0))</f>
      </c>
      <c r="P74" s="15">
        <f>IF(H74&lt;&gt;"",H74,IF($D$3&lt;&gt;"",$D$3,""))</f>
      </c>
      <c r="Q74" s="15">
        <f>IF(OR(O74="",P74=""),"",O74+P74)</f>
      </c>
      <c r="R74" s="15">
        <f>IF(OR(M74&lt;&gt;"да",C74="",N74="",Q74="",O74&lt;=N74),"",COUNTIFS($C$8:$C$207,C74,$M$8:$M$207,"да",$N$8:$N$207,"&lt;"&amp;Q74,$Q$8:$Q$207,"&gt;"&amp;N74)-1)</f>
      </c>
      <c r="S74" s="15">
        <f>IF(OR(R74="",R74=0),"",MAXIFS($Q$8:$Q$207,$C$8:$C$207,C74,$M$8:$M$207,"да",$N$8:$N$207,"&lt;"&amp;N74,$Q$8:$Q$207,"&gt;"&amp;N74))</f>
      </c>
      <c r="T74" s="15">
        <f>IF(OR(R74="",R74=0),"",MINIFS($N$8:$N$207,$C$8:$C$207,C74,$M$8:$M$207,"да",$N$8:$N$207,"&gt;"&amp;N74,$N$8:$N$207,"&lt;"&amp;Q74))</f>
      </c>
      <c r="U74" s="15">
        <f>IF(OR(B74="",M74="нет"),"",IF(LEFT(L74,2)="ок","","да"))</f>
      </c>
    </row>
    <row r="75" spans="1:21" x14ac:dyDescent="0.25">
      <c r="A75" s="11"/>
      <c r="B75" s="12"/>
      <c r="C75" s="12"/>
      <c r="D75" s="12"/>
      <c r="E75" s="13"/>
      <c r="F75" s="13"/>
      <c r="G75" s="11"/>
      <c r="H75" s="12"/>
      <c r="I75" s="12"/>
      <c r="J75" s="12"/>
      <c r="K75" s="14">
        <f>IF(C75="","",IF(COUNTIF('Пример — столы'!$A5:$A54,C75)=0,"нет в справочнике",IF(COUNTIFS('Пример — столы'!$A5:$A54,C75,'Пример — столы'!$B5:$B54,"&gt;0")=0,"не указано",VLOOKUP(C75,'Пример — столы'!$A5:$B54,2,0))))</f>
      </c>
      <c r="L75" s="14">
        <f>IF(B75="","",IF(M75="нет","не занимает стол — статус «"&amp;I75&amp;"»",IF(OR(A75="",C75="",D75="",E75="",F75=""),"нужно уточнить: дата, стол, гости, начало и окончание",IF(OR(K75="нет в справочнике",K75="не указано"),"нужно уточнить вместимость стола "&amp;C75,IF(O75&lt;=N75,"окончание не позже начала — проверьте время или впишите дату окончания",IF(P75="","нужно уточнить резерв между посадками",IF(AND(D75&lt;=K75,R75=0),"ок: мест хватает, пересечений нет",TRIM(IF(D75&gt;K75,"гостей "&amp;D75&amp;" при "&amp;K75&amp;" местах — нужен другой стол. ","")&amp;IF(R75&gt;0,IF(AND(ISNUMBER(S75),S75&gt;N75),"пересечение "&amp;(MIN(S75,Q75)-N75)&amp;" мин: стол занят другой бронью до "&amp;INT(MOD(S75,1440)/60)&amp;":"&amp;TEXT(MOD(S75,60),"00")&amp;" (с резервом) — свободен не раньше этого времени",IF(AND(ISNUMBER(T75),T75&gt;0),"пересечение "&amp;(Q75-T75)&amp;" мин: следующая бронь с "&amp;INT(MOD(T75,1440)/60)&amp;":"&amp;TEXT(MOD(T75,60),"00")&amp;", а стол освободится (с резервом) в "&amp;INT(MOD(Q75,1440)/60)&amp;":"&amp;TEXT(MOD(Q75,60),"00"),"пересечение с другой бронью этого стола в то же время")),"")))))))))</f>
      </c>
      <c r="M75" s="15">
        <f>IF(B75="","",IF(OR(I75="отменена",I75="не пришли"),"нет","да"))</f>
      </c>
      <c r="N75" s="15">
        <f>IF(OR(A75="",E75=""),"",ROUND((A75+E75)*1440,0))</f>
      </c>
      <c r="O75" s="15">
        <f>IF(OR(A75="",F75=""),"",ROUND((IF(G75="",A75,G75)+F75)*1440,0))</f>
      </c>
      <c r="P75" s="15">
        <f>IF(H75&lt;&gt;"",H75,IF($D$3&lt;&gt;"",$D$3,""))</f>
      </c>
      <c r="Q75" s="15">
        <f>IF(OR(O75="",P75=""),"",O75+P75)</f>
      </c>
      <c r="R75" s="15">
        <f>IF(OR(M75&lt;&gt;"да",C75="",N75="",Q75="",O75&lt;=N75),"",COUNTIFS($C$8:$C$207,C75,$M$8:$M$207,"да",$N$8:$N$207,"&lt;"&amp;Q75,$Q$8:$Q$207,"&gt;"&amp;N75)-1)</f>
      </c>
      <c r="S75" s="15">
        <f>IF(OR(R75="",R75=0),"",MAXIFS($Q$8:$Q$207,$C$8:$C$207,C75,$M$8:$M$207,"да",$N$8:$N$207,"&lt;"&amp;N75,$Q$8:$Q$207,"&gt;"&amp;N75))</f>
      </c>
      <c r="T75" s="15">
        <f>IF(OR(R75="",R75=0),"",MINIFS($N$8:$N$207,$C$8:$C$207,C75,$M$8:$M$207,"да",$N$8:$N$207,"&gt;"&amp;N75,$N$8:$N$207,"&lt;"&amp;Q75))</f>
      </c>
      <c r="U75" s="15">
        <f>IF(OR(B75="",M75="нет"),"",IF(LEFT(L75,2)="ок","","да"))</f>
      </c>
    </row>
    <row r="76" spans="1:21" x14ac:dyDescent="0.25">
      <c r="A76" s="11"/>
      <c r="B76" s="12"/>
      <c r="C76" s="12"/>
      <c r="D76" s="12"/>
      <c r="E76" s="13"/>
      <c r="F76" s="13"/>
      <c r="G76" s="11"/>
      <c r="H76" s="12"/>
      <c r="I76" s="12"/>
      <c r="J76" s="12"/>
      <c r="K76" s="14">
        <f>IF(C76="","",IF(COUNTIF('Пример — столы'!$A5:$A54,C76)=0,"нет в справочнике",IF(COUNTIFS('Пример — столы'!$A5:$A54,C76,'Пример — столы'!$B5:$B54,"&gt;0")=0,"не указано",VLOOKUP(C76,'Пример — столы'!$A5:$B54,2,0))))</f>
      </c>
      <c r="L76" s="14">
        <f>IF(B76="","",IF(M76="нет","не занимает стол — статус «"&amp;I76&amp;"»",IF(OR(A76="",C76="",D76="",E76="",F76=""),"нужно уточнить: дата, стол, гости, начало и окончание",IF(OR(K76="нет в справочнике",K76="не указано"),"нужно уточнить вместимость стола "&amp;C76,IF(O76&lt;=N76,"окончание не позже начала — проверьте время или впишите дату окончания",IF(P76="","нужно уточнить резерв между посадками",IF(AND(D76&lt;=K76,R76=0),"ок: мест хватает, пересечений нет",TRIM(IF(D76&gt;K76,"гостей "&amp;D76&amp;" при "&amp;K76&amp;" местах — нужен другой стол. ","")&amp;IF(R76&gt;0,IF(AND(ISNUMBER(S76),S76&gt;N76),"пересечение "&amp;(MIN(S76,Q76)-N76)&amp;" мин: стол занят другой бронью до "&amp;INT(MOD(S76,1440)/60)&amp;":"&amp;TEXT(MOD(S76,60),"00")&amp;" (с резервом) — свободен не раньше этого времени",IF(AND(ISNUMBER(T76),T76&gt;0),"пересечение "&amp;(Q76-T76)&amp;" мин: следующая бронь с "&amp;INT(MOD(T76,1440)/60)&amp;":"&amp;TEXT(MOD(T76,60),"00")&amp;", а стол освободится (с резервом) в "&amp;INT(MOD(Q76,1440)/60)&amp;":"&amp;TEXT(MOD(Q76,60),"00"),"пересечение с другой бронью этого стола в то же время")),"")))))))))</f>
      </c>
      <c r="M76" s="15">
        <f>IF(B76="","",IF(OR(I76="отменена",I76="не пришли"),"нет","да"))</f>
      </c>
      <c r="N76" s="15">
        <f>IF(OR(A76="",E76=""),"",ROUND((A76+E76)*1440,0))</f>
      </c>
      <c r="O76" s="15">
        <f>IF(OR(A76="",F76=""),"",ROUND((IF(G76="",A76,G76)+F76)*1440,0))</f>
      </c>
      <c r="P76" s="15">
        <f>IF(H76&lt;&gt;"",H76,IF($D$3&lt;&gt;"",$D$3,""))</f>
      </c>
      <c r="Q76" s="15">
        <f>IF(OR(O76="",P76=""),"",O76+P76)</f>
      </c>
      <c r="R76" s="15">
        <f>IF(OR(M76&lt;&gt;"да",C76="",N76="",Q76="",O76&lt;=N76),"",COUNTIFS($C$8:$C$207,C76,$M$8:$M$207,"да",$N$8:$N$207,"&lt;"&amp;Q76,$Q$8:$Q$207,"&gt;"&amp;N76)-1)</f>
      </c>
      <c r="S76" s="15">
        <f>IF(OR(R76="",R76=0),"",MAXIFS($Q$8:$Q$207,$C$8:$C$207,C76,$M$8:$M$207,"да",$N$8:$N$207,"&lt;"&amp;N76,$Q$8:$Q$207,"&gt;"&amp;N76))</f>
      </c>
      <c r="T76" s="15">
        <f>IF(OR(R76="",R76=0),"",MINIFS($N$8:$N$207,$C$8:$C$207,C76,$M$8:$M$207,"да",$N$8:$N$207,"&gt;"&amp;N76,$N$8:$N$207,"&lt;"&amp;Q76))</f>
      </c>
      <c r="U76" s="15">
        <f>IF(OR(B76="",M76="нет"),"",IF(LEFT(L76,2)="ок","","да"))</f>
      </c>
    </row>
    <row r="77" spans="1:21" x14ac:dyDescent="0.25">
      <c r="A77" s="11"/>
      <c r="B77" s="12"/>
      <c r="C77" s="12"/>
      <c r="D77" s="12"/>
      <c r="E77" s="13"/>
      <c r="F77" s="13"/>
      <c r="G77" s="11"/>
      <c r="H77" s="12"/>
      <c r="I77" s="12"/>
      <c r="J77" s="12"/>
      <c r="K77" s="14">
        <f>IF(C77="","",IF(COUNTIF('Пример — столы'!$A5:$A54,C77)=0,"нет в справочнике",IF(COUNTIFS('Пример — столы'!$A5:$A54,C77,'Пример — столы'!$B5:$B54,"&gt;0")=0,"не указано",VLOOKUP(C77,'Пример — столы'!$A5:$B54,2,0))))</f>
      </c>
      <c r="L77" s="14">
        <f>IF(B77="","",IF(M77="нет","не занимает стол — статус «"&amp;I77&amp;"»",IF(OR(A77="",C77="",D77="",E77="",F77=""),"нужно уточнить: дата, стол, гости, начало и окончание",IF(OR(K77="нет в справочнике",K77="не указано"),"нужно уточнить вместимость стола "&amp;C77,IF(O77&lt;=N77,"окончание не позже начала — проверьте время или впишите дату окончания",IF(P77="","нужно уточнить резерв между посадками",IF(AND(D77&lt;=K77,R77=0),"ок: мест хватает, пересечений нет",TRIM(IF(D77&gt;K77,"гостей "&amp;D77&amp;" при "&amp;K77&amp;" местах — нужен другой стол. ","")&amp;IF(R77&gt;0,IF(AND(ISNUMBER(S77),S77&gt;N77),"пересечение "&amp;(MIN(S77,Q77)-N77)&amp;" мин: стол занят другой бронью до "&amp;INT(MOD(S77,1440)/60)&amp;":"&amp;TEXT(MOD(S77,60),"00")&amp;" (с резервом) — свободен не раньше этого времени",IF(AND(ISNUMBER(T77),T77&gt;0),"пересечение "&amp;(Q77-T77)&amp;" мин: следующая бронь с "&amp;INT(MOD(T77,1440)/60)&amp;":"&amp;TEXT(MOD(T77,60),"00")&amp;", а стол освободится (с резервом) в "&amp;INT(MOD(Q77,1440)/60)&amp;":"&amp;TEXT(MOD(Q77,60),"00"),"пересечение с другой бронью этого стола в то же время")),"")))))))))</f>
      </c>
      <c r="M77" s="15">
        <f>IF(B77="","",IF(OR(I77="отменена",I77="не пришли"),"нет","да"))</f>
      </c>
      <c r="N77" s="15">
        <f>IF(OR(A77="",E77=""),"",ROUND((A77+E77)*1440,0))</f>
      </c>
      <c r="O77" s="15">
        <f>IF(OR(A77="",F77=""),"",ROUND((IF(G77="",A77,G77)+F77)*1440,0))</f>
      </c>
      <c r="P77" s="15">
        <f>IF(H77&lt;&gt;"",H77,IF($D$3&lt;&gt;"",$D$3,""))</f>
      </c>
      <c r="Q77" s="15">
        <f>IF(OR(O77="",P77=""),"",O77+P77)</f>
      </c>
      <c r="R77" s="15">
        <f>IF(OR(M77&lt;&gt;"да",C77="",N77="",Q77="",O77&lt;=N77),"",COUNTIFS($C$8:$C$207,C77,$M$8:$M$207,"да",$N$8:$N$207,"&lt;"&amp;Q77,$Q$8:$Q$207,"&gt;"&amp;N77)-1)</f>
      </c>
      <c r="S77" s="15">
        <f>IF(OR(R77="",R77=0),"",MAXIFS($Q$8:$Q$207,$C$8:$C$207,C77,$M$8:$M$207,"да",$N$8:$N$207,"&lt;"&amp;N77,$Q$8:$Q$207,"&gt;"&amp;N77))</f>
      </c>
      <c r="T77" s="15">
        <f>IF(OR(R77="",R77=0),"",MINIFS($N$8:$N$207,$C$8:$C$207,C77,$M$8:$M$207,"да",$N$8:$N$207,"&gt;"&amp;N77,$N$8:$N$207,"&lt;"&amp;Q77))</f>
      </c>
      <c r="U77" s="15">
        <f>IF(OR(B77="",M77="нет"),"",IF(LEFT(L77,2)="ок","","да"))</f>
      </c>
    </row>
    <row r="78" spans="1:21" x14ac:dyDescent="0.25">
      <c r="A78" s="11"/>
      <c r="B78" s="12"/>
      <c r="C78" s="12"/>
      <c r="D78" s="12"/>
      <c r="E78" s="13"/>
      <c r="F78" s="13"/>
      <c r="G78" s="11"/>
      <c r="H78" s="12"/>
      <c r="I78" s="12"/>
      <c r="J78" s="12"/>
      <c r="K78" s="14">
        <f>IF(C78="","",IF(COUNTIF('Пример — столы'!$A5:$A54,C78)=0,"нет в справочнике",IF(COUNTIFS('Пример — столы'!$A5:$A54,C78,'Пример — столы'!$B5:$B54,"&gt;0")=0,"не указано",VLOOKUP(C78,'Пример — столы'!$A5:$B54,2,0))))</f>
      </c>
      <c r="L78" s="14">
        <f>IF(B78="","",IF(M78="нет","не занимает стол — статус «"&amp;I78&amp;"»",IF(OR(A78="",C78="",D78="",E78="",F78=""),"нужно уточнить: дата, стол, гости, начало и окончание",IF(OR(K78="нет в справочнике",K78="не указано"),"нужно уточнить вместимость стола "&amp;C78,IF(O78&lt;=N78,"окончание не позже начала — проверьте время или впишите дату окончания",IF(P78="","нужно уточнить резерв между посадками",IF(AND(D78&lt;=K78,R78=0),"ок: мест хватает, пересечений нет",TRIM(IF(D78&gt;K78,"гостей "&amp;D78&amp;" при "&amp;K78&amp;" местах — нужен другой стол. ","")&amp;IF(R78&gt;0,IF(AND(ISNUMBER(S78),S78&gt;N78),"пересечение "&amp;(MIN(S78,Q78)-N78)&amp;" мин: стол занят другой бронью до "&amp;INT(MOD(S78,1440)/60)&amp;":"&amp;TEXT(MOD(S78,60),"00")&amp;" (с резервом) — свободен не раньше этого времени",IF(AND(ISNUMBER(T78),T78&gt;0),"пересечение "&amp;(Q78-T78)&amp;" мин: следующая бронь с "&amp;INT(MOD(T78,1440)/60)&amp;":"&amp;TEXT(MOD(T78,60),"00")&amp;", а стол освободится (с резервом) в "&amp;INT(MOD(Q78,1440)/60)&amp;":"&amp;TEXT(MOD(Q78,60),"00"),"пересечение с другой бронью этого стола в то же время")),"")))))))))</f>
      </c>
      <c r="M78" s="15">
        <f>IF(B78="","",IF(OR(I78="отменена",I78="не пришли"),"нет","да"))</f>
      </c>
      <c r="N78" s="15">
        <f>IF(OR(A78="",E78=""),"",ROUND((A78+E78)*1440,0))</f>
      </c>
      <c r="O78" s="15">
        <f>IF(OR(A78="",F78=""),"",ROUND((IF(G78="",A78,G78)+F78)*1440,0))</f>
      </c>
      <c r="P78" s="15">
        <f>IF(H78&lt;&gt;"",H78,IF($D$3&lt;&gt;"",$D$3,""))</f>
      </c>
      <c r="Q78" s="15">
        <f>IF(OR(O78="",P78=""),"",O78+P78)</f>
      </c>
      <c r="R78" s="15">
        <f>IF(OR(M78&lt;&gt;"да",C78="",N78="",Q78="",O78&lt;=N78),"",COUNTIFS($C$8:$C$207,C78,$M$8:$M$207,"да",$N$8:$N$207,"&lt;"&amp;Q78,$Q$8:$Q$207,"&gt;"&amp;N78)-1)</f>
      </c>
      <c r="S78" s="15">
        <f>IF(OR(R78="",R78=0),"",MAXIFS($Q$8:$Q$207,$C$8:$C$207,C78,$M$8:$M$207,"да",$N$8:$N$207,"&lt;"&amp;N78,$Q$8:$Q$207,"&gt;"&amp;N78))</f>
      </c>
      <c r="T78" s="15">
        <f>IF(OR(R78="",R78=0),"",MINIFS($N$8:$N$207,$C$8:$C$207,C78,$M$8:$M$207,"да",$N$8:$N$207,"&gt;"&amp;N78,$N$8:$N$207,"&lt;"&amp;Q78))</f>
      </c>
      <c r="U78" s="15">
        <f>IF(OR(B78="",M78="нет"),"",IF(LEFT(L78,2)="ок","","да"))</f>
      </c>
    </row>
    <row r="79" spans="1:21" x14ac:dyDescent="0.25">
      <c r="A79" s="11"/>
      <c r="B79" s="12"/>
      <c r="C79" s="12"/>
      <c r="D79" s="12"/>
      <c r="E79" s="13"/>
      <c r="F79" s="13"/>
      <c r="G79" s="11"/>
      <c r="H79" s="12"/>
      <c r="I79" s="12"/>
      <c r="J79" s="12"/>
      <c r="K79" s="14">
        <f>IF(C79="","",IF(COUNTIF('Пример — столы'!$A5:$A54,C79)=0,"нет в справочнике",IF(COUNTIFS('Пример — столы'!$A5:$A54,C79,'Пример — столы'!$B5:$B54,"&gt;0")=0,"не указано",VLOOKUP(C79,'Пример — столы'!$A5:$B54,2,0))))</f>
      </c>
      <c r="L79" s="14">
        <f>IF(B79="","",IF(M79="нет","не занимает стол — статус «"&amp;I79&amp;"»",IF(OR(A79="",C79="",D79="",E79="",F79=""),"нужно уточнить: дата, стол, гости, начало и окончание",IF(OR(K79="нет в справочнике",K79="не указано"),"нужно уточнить вместимость стола "&amp;C79,IF(O79&lt;=N79,"окончание не позже начала — проверьте время или впишите дату окончания",IF(P79="","нужно уточнить резерв между посадками",IF(AND(D79&lt;=K79,R79=0),"ок: мест хватает, пересечений нет",TRIM(IF(D79&gt;K79,"гостей "&amp;D79&amp;" при "&amp;K79&amp;" местах — нужен другой стол. ","")&amp;IF(R79&gt;0,IF(AND(ISNUMBER(S79),S79&gt;N79),"пересечение "&amp;(MIN(S79,Q79)-N79)&amp;" мин: стол занят другой бронью до "&amp;INT(MOD(S79,1440)/60)&amp;":"&amp;TEXT(MOD(S79,60),"00")&amp;" (с резервом) — свободен не раньше этого времени",IF(AND(ISNUMBER(T79),T79&gt;0),"пересечение "&amp;(Q79-T79)&amp;" мин: следующая бронь с "&amp;INT(MOD(T79,1440)/60)&amp;":"&amp;TEXT(MOD(T79,60),"00")&amp;", а стол освободится (с резервом) в "&amp;INT(MOD(Q79,1440)/60)&amp;":"&amp;TEXT(MOD(Q79,60),"00"),"пересечение с другой бронью этого стола в то же время")),"")))))))))</f>
      </c>
      <c r="M79" s="15">
        <f>IF(B79="","",IF(OR(I79="отменена",I79="не пришли"),"нет","да"))</f>
      </c>
      <c r="N79" s="15">
        <f>IF(OR(A79="",E79=""),"",ROUND((A79+E79)*1440,0))</f>
      </c>
      <c r="O79" s="15">
        <f>IF(OR(A79="",F79=""),"",ROUND((IF(G79="",A79,G79)+F79)*1440,0))</f>
      </c>
      <c r="P79" s="15">
        <f>IF(H79&lt;&gt;"",H79,IF($D$3&lt;&gt;"",$D$3,""))</f>
      </c>
      <c r="Q79" s="15">
        <f>IF(OR(O79="",P79=""),"",O79+P79)</f>
      </c>
      <c r="R79" s="15">
        <f>IF(OR(M79&lt;&gt;"да",C79="",N79="",Q79="",O79&lt;=N79),"",COUNTIFS($C$8:$C$207,C79,$M$8:$M$207,"да",$N$8:$N$207,"&lt;"&amp;Q79,$Q$8:$Q$207,"&gt;"&amp;N79)-1)</f>
      </c>
      <c r="S79" s="15">
        <f>IF(OR(R79="",R79=0),"",MAXIFS($Q$8:$Q$207,$C$8:$C$207,C79,$M$8:$M$207,"да",$N$8:$N$207,"&lt;"&amp;N79,$Q$8:$Q$207,"&gt;"&amp;N79))</f>
      </c>
      <c r="T79" s="15">
        <f>IF(OR(R79="",R79=0),"",MINIFS($N$8:$N$207,$C$8:$C$207,C79,$M$8:$M$207,"да",$N$8:$N$207,"&gt;"&amp;N79,$N$8:$N$207,"&lt;"&amp;Q79))</f>
      </c>
      <c r="U79" s="15">
        <f>IF(OR(B79="",M79="нет"),"",IF(LEFT(L79,2)="ок","","да"))</f>
      </c>
    </row>
    <row r="80" spans="1:21" x14ac:dyDescent="0.25">
      <c r="A80" s="11"/>
      <c r="B80" s="12"/>
      <c r="C80" s="12"/>
      <c r="D80" s="12"/>
      <c r="E80" s="13"/>
      <c r="F80" s="13"/>
      <c r="G80" s="11"/>
      <c r="H80" s="12"/>
      <c r="I80" s="12"/>
      <c r="J80" s="12"/>
      <c r="K80" s="14">
        <f>IF(C80="","",IF(COUNTIF('Пример — столы'!$A5:$A54,C80)=0,"нет в справочнике",IF(COUNTIFS('Пример — столы'!$A5:$A54,C80,'Пример — столы'!$B5:$B54,"&gt;0")=0,"не указано",VLOOKUP(C80,'Пример — столы'!$A5:$B54,2,0))))</f>
      </c>
      <c r="L80" s="14">
        <f>IF(B80="","",IF(M80="нет","не занимает стол — статус «"&amp;I80&amp;"»",IF(OR(A80="",C80="",D80="",E80="",F80=""),"нужно уточнить: дата, стол, гости, начало и окончание",IF(OR(K80="нет в справочнике",K80="не указано"),"нужно уточнить вместимость стола "&amp;C80,IF(O80&lt;=N80,"окончание не позже начала — проверьте время или впишите дату окончания",IF(P80="","нужно уточнить резерв между посадками",IF(AND(D80&lt;=K80,R80=0),"ок: мест хватает, пересечений нет",TRIM(IF(D80&gt;K80,"гостей "&amp;D80&amp;" при "&amp;K80&amp;" местах — нужен другой стол. ","")&amp;IF(R80&gt;0,IF(AND(ISNUMBER(S80),S80&gt;N80),"пересечение "&amp;(MIN(S80,Q80)-N80)&amp;" мин: стол занят другой бронью до "&amp;INT(MOD(S80,1440)/60)&amp;":"&amp;TEXT(MOD(S80,60),"00")&amp;" (с резервом) — свободен не раньше этого времени",IF(AND(ISNUMBER(T80),T80&gt;0),"пересечение "&amp;(Q80-T80)&amp;" мин: следующая бронь с "&amp;INT(MOD(T80,1440)/60)&amp;":"&amp;TEXT(MOD(T80,60),"00")&amp;", а стол освободится (с резервом) в "&amp;INT(MOD(Q80,1440)/60)&amp;":"&amp;TEXT(MOD(Q80,60),"00"),"пересечение с другой бронью этого стола в то же время")),"")))))))))</f>
      </c>
      <c r="M80" s="15">
        <f>IF(B80="","",IF(OR(I80="отменена",I80="не пришли"),"нет","да"))</f>
      </c>
      <c r="N80" s="15">
        <f>IF(OR(A80="",E80=""),"",ROUND((A80+E80)*1440,0))</f>
      </c>
      <c r="O80" s="15">
        <f>IF(OR(A80="",F80=""),"",ROUND((IF(G80="",A80,G80)+F80)*1440,0))</f>
      </c>
      <c r="P80" s="15">
        <f>IF(H80&lt;&gt;"",H80,IF($D$3&lt;&gt;"",$D$3,""))</f>
      </c>
      <c r="Q80" s="15">
        <f>IF(OR(O80="",P80=""),"",O80+P80)</f>
      </c>
      <c r="R80" s="15">
        <f>IF(OR(M80&lt;&gt;"да",C80="",N80="",Q80="",O80&lt;=N80),"",COUNTIFS($C$8:$C$207,C80,$M$8:$M$207,"да",$N$8:$N$207,"&lt;"&amp;Q80,$Q$8:$Q$207,"&gt;"&amp;N80)-1)</f>
      </c>
      <c r="S80" s="15">
        <f>IF(OR(R80="",R80=0),"",MAXIFS($Q$8:$Q$207,$C$8:$C$207,C80,$M$8:$M$207,"да",$N$8:$N$207,"&lt;"&amp;N80,$Q$8:$Q$207,"&gt;"&amp;N80))</f>
      </c>
      <c r="T80" s="15">
        <f>IF(OR(R80="",R80=0),"",MINIFS($N$8:$N$207,$C$8:$C$207,C80,$M$8:$M$207,"да",$N$8:$N$207,"&gt;"&amp;N80,$N$8:$N$207,"&lt;"&amp;Q80))</f>
      </c>
      <c r="U80" s="15">
        <f>IF(OR(B80="",M80="нет"),"",IF(LEFT(L80,2)="ок","","да"))</f>
      </c>
    </row>
    <row r="81" spans="1:21" x14ac:dyDescent="0.25">
      <c r="A81" s="11"/>
      <c r="B81" s="12"/>
      <c r="C81" s="12"/>
      <c r="D81" s="12"/>
      <c r="E81" s="13"/>
      <c r="F81" s="13"/>
      <c r="G81" s="11"/>
      <c r="H81" s="12"/>
      <c r="I81" s="12"/>
      <c r="J81" s="12"/>
      <c r="K81" s="14">
        <f>IF(C81="","",IF(COUNTIF('Пример — столы'!$A5:$A54,C81)=0,"нет в справочнике",IF(COUNTIFS('Пример — столы'!$A5:$A54,C81,'Пример — столы'!$B5:$B54,"&gt;0")=0,"не указано",VLOOKUP(C81,'Пример — столы'!$A5:$B54,2,0))))</f>
      </c>
      <c r="L81" s="14">
        <f>IF(B81="","",IF(M81="нет","не занимает стол — статус «"&amp;I81&amp;"»",IF(OR(A81="",C81="",D81="",E81="",F81=""),"нужно уточнить: дата, стол, гости, начало и окончание",IF(OR(K81="нет в справочнике",K81="не указано"),"нужно уточнить вместимость стола "&amp;C81,IF(O81&lt;=N81,"окончание не позже начала — проверьте время или впишите дату окончания",IF(P81="","нужно уточнить резерв между посадками",IF(AND(D81&lt;=K81,R81=0),"ок: мест хватает, пересечений нет",TRIM(IF(D81&gt;K81,"гостей "&amp;D81&amp;" при "&amp;K81&amp;" местах — нужен другой стол. ","")&amp;IF(R81&gt;0,IF(AND(ISNUMBER(S81),S81&gt;N81),"пересечение "&amp;(MIN(S81,Q81)-N81)&amp;" мин: стол занят другой бронью до "&amp;INT(MOD(S81,1440)/60)&amp;":"&amp;TEXT(MOD(S81,60),"00")&amp;" (с резервом) — свободен не раньше этого времени",IF(AND(ISNUMBER(T81),T81&gt;0),"пересечение "&amp;(Q81-T81)&amp;" мин: следующая бронь с "&amp;INT(MOD(T81,1440)/60)&amp;":"&amp;TEXT(MOD(T81,60),"00")&amp;", а стол освободится (с резервом) в "&amp;INT(MOD(Q81,1440)/60)&amp;":"&amp;TEXT(MOD(Q81,60),"00"),"пересечение с другой бронью этого стола в то же время")),"")))))))))</f>
      </c>
      <c r="M81" s="15">
        <f>IF(B81="","",IF(OR(I81="отменена",I81="не пришли"),"нет","да"))</f>
      </c>
      <c r="N81" s="15">
        <f>IF(OR(A81="",E81=""),"",ROUND((A81+E81)*1440,0))</f>
      </c>
      <c r="O81" s="15">
        <f>IF(OR(A81="",F81=""),"",ROUND((IF(G81="",A81,G81)+F81)*1440,0))</f>
      </c>
      <c r="P81" s="15">
        <f>IF(H81&lt;&gt;"",H81,IF($D$3&lt;&gt;"",$D$3,""))</f>
      </c>
      <c r="Q81" s="15">
        <f>IF(OR(O81="",P81=""),"",O81+P81)</f>
      </c>
      <c r="R81" s="15">
        <f>IF(OR(M81&lt;&gt;"да",C81="",N81="",Q81="",O81&lt;=N81),"",COUNTIFS($C$8:$C$207,C81,$M$8:$M$207,"да",$N$8:$N$207,"&lt;"&amp;Q81,$Q$8:$Q$207,"&gt;"&amp;N81)-1)</f>
      </c>
      <c r="S81" s="15">
        <f>IF(OR(R81="",R81=0),"",MAXIFS($Q$8:$Q$207,$C$8:$C$207,C81,$M$8:$M$207,"да",$N$8:$N$207,"&lt;"&amp;N81,$Q$8:$Q$207,"&gt;"&amp;N81))</f>
      </c>
      <c r="T81" s="15">
        <f>IF(OR(R81="",R81=0),"",MINIFS($N$8:$N$207,$C$8:$C$207,C81,$M$8:$M$207,"да",$N$8:$N$207,"&gt;"&amp;N81,$N$8:$N$207,"&lt;"&amp;Q81))</f>
      </c>
      <c r="U81" s="15">
        <f>IF(OR(B81="",M81="нет"),"",IF(LEFT(L81,2)="ок","","да"))</f>
      </c>
    </row>
    <row r="82" spans="1:21" x14ac:dyDescent="0.25">
      <c r="A82" s="11"/>
      <c r="B82" s="12"/>
      <c r="C82" s="12"/>
      <c r="D82" s="12"/>
      <c r="E82" s="13"/>
      <c r="F82" s="13"/>
      <c r="G82" s="11"/>
      <c r="H82" s="12"/>
      <c r="I82" s="12"/>
      <c r="J82" s="12"/>
      <c r="K82" s="14">
        <f>IF(C82="","",IF(COUNTIF('Пример — столы'!$A5:$A54,C82)=0,"нет в справочнике",IF(COUNTIFS('Пример — столы'!$A5:$A54,C82,'Пример — столы'!$B5:$B54,"&gt;0")=0,"не указано",VLOOKUP(C82,'Пример — столы'!$A5:$B54,2,0))))</f>
      </c>
      <c r="L82" s="14">
        <f>IF(B82="","",IF(M82="нет","не занимает стол — статус «"&amp;I82&amp;"»",IF(OR(A82="",C82="",D82="",E82="",F82=""),"нужно уточнить: дата, стол, гости, начало и окончание",IF(OR(K82="нет в справочнике",K82="не указано"),"нужно уточнить вместимость стола "&amp;C82,IF(O82&lt;=N82,"окончание не позже начала — проверьте время или впишите дату окончания",IF(P82="","нужно уточнить резерв между посадками",IF(AND(D82&lt;=K82,R82=0),"ок: мест хватает, пересечений нет",TRIM(IF(D82&gt;K82,"гостей "&amp;D82&amp;" при "&amp;K82&amp;" местах — нужен другой стол. ","")&amp;IF(R82&gt;0,IF(AND(ISNUMBER(S82),S82&gt;N82),"пересечение "&amp;(MIN(S82,Q82)-N82)&amp;" мин: стол занят другой бронью до "&amp;INT(MOD(S82,1440)/60)&amp;":"&amp;TEXT(MOD(S82,60),"00")&amp;" (с резервом) — свободен не раньше этого времени",IF(AND(ISNUMBER(T82),T82&gt;0),"пересечение "&amp;(Q82-T82)&amp;" мин: следующая бронь с "&amp;INT(MOD(T82,1440)/60)&amp;":"&amp;TEXT(MOD(T82,60),"00")&amp;", а стол освободится (с резервом) в "&amp;INT(MOD(Q82,1440)/60)&amp;":"&amp;TEXT(MOD(Q82,60),"00"),"пересечение с другой бронью этого стола в то же время")),"")))))))))</f>
      </c>
      <c r="M82" s="15">
        <f>IF(B82="","",IF(OR(I82="отменена",I82="не пришли"),"нет","да"))</f>
      </c>
      <c r="N82" s="15">
        <f>IF(OR(A82="",E82=""),"",ROUND((A82+E82)*1440,0))</f>
      </c>
      <c r="O82" s="15">
        <f>IF(OR(A82="",F82=""),"",ROUND((IF(G82="",A82,G82)+F82)*1440,0))</f>
      </c>
      <c r="P82" s="15">
        <f>IF(H82&lt;&gt;"",H82,IF($D$3&lt;&gt;"",$D$3,""))</f>
      </c>
      <c r="Q82" s="15">
        <f>IF(OR(O82="",P82=""),"",O82+P82)</f>
      </c>
      <c r="R82" s="15">
        <f>IF(OR(M82&lt;&gt;"да",C82="",N82="",Q82="",O82&lt;=N82),"",COUNTIFS($C$8:$C$207,C82,$M$8:$M$207,"да",$N$8:$N$207,"&lt;"&amp;Q82,$Q$8:$Q$207,"&gt;"&amp;N82)-1)</f>
      </c>
      <c r="S82" s="15">
        <f>IF(OR(R82="",R82=0),"",MAXIFS($Q$8:$Q$207,$C$8:$C$207,C82,$M$8:$M$207,"да",$N$8:$N$207,"&lt;"&amp;N82,$Q$8:$Q$207,"&gt;"&amp;N82))</f>
      </c>
      <c r="T82" s="15">
        <f>IF(OR(R82="",R82=0),"",MINIFS($N$8:$N$207,$C$8:$C$207,C82,$M$8:$M$207,"да",$N$8:$N$207,"&gt;"&amp;N82,$N$8:$N$207,"&lt;"&amp;Q82))</f>
      </c>
      <c r="U82" s="15">
        <f>IF(OR(B82="",M82="нет"),"",IF(LEFT(L82,2)="ок","","да"))</f>
      </c>
    </row>
    <row r="83" spans="1:21" x14ac:dyDescent="0.25">
      <c r="A83" s="11"/>
      <c r="B83" s="12"/>
      <c r="C83" s="12"/>
      <c r="D83" s="12"/>
      <c r="E83" s="13"/>
      <c r="F83" s="13"/>
      <c r="G83" s="11"/>
      <c r="H83" s="12"/>
      <c r="I83" s="12"/>
      <c r="J83" s="12"/>
      <c r="K83" s="14">
        <f>IF(C83="","",IF(COUNTIF('Пример — столы'!$A5:$A54,C83)=0,"нет в справочнике",IF(COUNTIFS('Пример — столы'!$A5:$A54,C83,'Пример — столы'!$B5:$B54,"&gt;0")=0,"не указано",VLOOKUP(C83,'Пример — столы'!$A5:$B54,2,0))))</f>
      </c>
      <c r="L83" s="14">
        <f>IF(B83="","",IF(M83="нет","не занимает стол — статус «"&amp;I83&amp;"»",IF(OR(A83="",C83="",D83="",E83="",F83=""),"нужно уточнить: дата, стол, гости, начало и окончание",IF(OR(K83="нет в справочнике",K83="не указано"),"нужно уточнить вместимость стола "&amp;C83,IF(O83&lt;=N83,"окончание не позже начала — проверьте время или впишите дату окончания",IF(P83="","нужно уточнить резерв между посадками",IF(AND(D83&lt;=K83,R83=0),"ок: мест хватает, пересечений нет",TRIM(IF(D83&gt;K83,"гостей "&amp;D83&amp;" при "&amp;K83&amp;" местах — нужен другой стол. ","")&amp;IF(R83&gt;0,IF(AND(ISNUMBER(S83),S83&gt;N83),"пересечение "&amp;(MIN(S83,Q83)-N83)&amp;" мин: стол занят другой бронью до "&amp;INT(MOD(S83,1440)/60)&amp;":"&amp;TEXT(MOD(S83,60),"00")&amp;" (с резервом) — свободен не раньше этого времени",IF(AND(ISNUMBER(T83),T83&gt;0),"пересечение "&amp;(Q83-T83)&amp;" мин: следующая бронь с "&amp;INT(MOD(T83,1440)/60)&amp;":"&amp;TEXT(MOD(T83,60),"00")&amp;", а стол освободится (с резервом) в "&amp;INT(MOD(Q83,1440)/60)&amp;":"&amp;TEXT(MOD(Q83,60),"00"),"пересечение с другой бронью этого стола в то же время")),"")))))))))</f>
      </c>
      <c r="M83" s="15">
        <f>IF(B83="","",IF(OR(I83="отменена",I83="не пришли"),"нет","да"))</f>
      </c>
      <c r="N83" s="15">
        <f>IF(OR(A83="",E83=""),"",ROUND((A83+E83)*1440,0))</f>
      </c>
      <c r="O83" s="15">
        <f>IF(OR(A83="",F83=""),"",ROUND((IF(G83="",A83,G83)+F83)*1440,0))</f>
      </c>
      <c r="P83" s="15">
        <f>IF(H83&lt;&gt;"",H83,IF($D$3&lt;&gt;"",$D$3,""))</f>
      </c>
      <c r="Q83" s="15">
        <f>IF(OR(O83="",P83=""),"",O83+P83)</f>
      </c>
      <c r="R83" s="15">
        <f>IF(OR(M83&lt;&gt;"да",C83="",N83="",Q83="",O83&lt;=N83),"",COUNTIFS($C$8:$C$207,C83,$M$8:$M$207,"да",$N$8:$N$207,"&lt;"&amp;Q83,$Q$8:$Q$207,"&gt;"&amp;N83)-1)</f>
      </c>
      <c r="S83" s="15">
        <f>IF(OR(R83="",R83=0),"",MAXIFS($Q$8:$Q$207,$C$8:$C$207,C83,$M$8:$M$207,"да",$N$8:$N$207,"&lt;"&amp;N83,$Q$8:$Q$207,"&gt;"&amp;N83))</f>
      </c>
      <c r="T83" s="15">
        <f>IF(OR(R83="",R83=0),"",MINIFS($N$8:$N$207,$C$8:$C$207,C83,$M$8:$M$207,"да",$N$8:$N$207,"&gt;"&amp;N83,$N$8:$N$207,"&lt;"&amp;Q83))</f>
      </c>
      <c r="U83" s="15">
        <f>IF(OR(B83="",M83="нет"),"",IF(LEFT(L83,2)="ок","","да"))</f>
      </c>
    </row>
    <row r="84" spans="1:21" x14ac:dyDescent="0.25">
      <c r="A84" s="11"/>
      <c r="B84" s="12"/>
      <c r="C84" s="12"/>
      <c r="D84" s="12"/>
      <c r="E84" s="13"/>
      <c r="F84" s="13"/>
      <c r="G84" s="11"/>
      <c r="H84" s="12"/>
      <c r="I84" s="12"/>
      <c r="J84" s="12"/>
      <c r="K84" s="14">
        <f>IF(C84="","",IF(COUNTIF('Пример — столы'!$A5:$A54,C84)=0,"нет в справочнике",IF(COUNTIFS('Пример — столы'!$A5:$A54,C84,'Пример — столы'!$B5:$B54,"&gt;0")=0,"не указано",VLOOKUP(C84,'Пример — столы'!$A5:$B54,2,0))))</f>
      </c>
      <c r="L84" s="14">
        <f>IF(B84="","",IF(M84="нет","не занимает стол — статус «"&amp;I84&amp;"»",IF(OR(A84="",C84="",D84="",E84="",F84=""),"нужно уточнить: дата, стол, гости, начало и окончание",IF(OR(K84="нет в справочнике",K84="не указано"),"нужно уточнить вместимость стола "&amp;C84,IF(O84&lt;=N84,"окончание не позже начала — проверьте время или впишите дату окончания",IF(P84="","нужно уточнить резерв между посадками",IF(AND(D84&lt;=K84,R84=0),"ок: мест хватает, пересечений нет",TRIM(IF(D84&gt;K84,"гостей "&amp;D84&amp;" при "&amp;K84&amp;" местах — нужен другой стол. ","")&amp;IF(R84&gt;0,IF(AND(ISNUMBER(S84),S84&gt;N84),"пересечение "&amp;(MIN(S84,Q84)-N84)&amp;" мин: стол занят другой бронью до "&amp;INT(MOD(S84,1440)/60)&amp;":"&amp;TEXT(MOD(S84,60),"00")&amp;" (с резервом) — свободен не раньше этого времени",IF(AND(ISNUMBER(T84),T84&gt;0),"пересечение "&amp;(Q84-T84)&amp;" мин: следующая бронь с "&amp;INT(MOD(T84,1440)/60)&amp;":"&amp;TEXT(MOD(T84,60),"00")&amp;", а стол освободится (с резервом) в "&amp;INT(MOD(Q84,1440)/60)&amp;":"&amp;TEXT(MOD(Q84,60),"00"),"пересечение с другой бронью этого стола в то же время")),"")))))))))</f>
      </c>
      <c r="M84" s="15">
        <f>IF(B84="","",IF(OR(I84="отменена",I84="не пришли"),"нет","да"))</f>
      </c>
      <c r="N84" s="15">
        <f>IF(OR(A84="",E84=""),"",ROUND((A84+E84)*1440,0))</f>
      </c>
      <c r="O84" s="15">
        <f>IF(OR(A84="",F84=""),"",ROUND((IF(G84="",A84,G84)+F84)*1440,0))</f>
      </c>
      <c r="P84" s="15">
        <f>IF(H84&lt;&gt;"",H84,IF($D$3&lt;&gt;"",$D$3,""))</f>
      </c>
      <c r="Q84" s="15">
        <f>IF(OR(O84="",P84=""),"",O84+P84)</f>
      </c>
      <c r="R84" s="15">
        <f>IF(OR(M84&lt;&gt;"да",C84="",N84="",Q84="",O84&lt;=N84),"",COUNTIFS($C$8:$C$207,C84,$M$8:$M$207,"да",$N$8:$N$207,"&lt;"&amp;Q84,$Q$8:$Q$207,"&gt;"&amp;N84)-1)</f>
      </c>
      <c r="S84" s="15">
        <f>IF(OR(R84="",R84=0),"",MAXIFS($Q$8:$Q$207,$C$8:$C$207,C84,$M$8:$M$207,"да",$N$8:$N$207,"&lt;"&amp;N84,$Q$8:$Q$207,"&gt;"&amp;N84))</f>
      </c>
      <c r="T84" s="15">
        <f>IF(OR(R84="",R84=0),"",MINIFS($N$8:$N$207,$C$8:$C$207,C84,$M$8:$M$207,"да",$N$8:$N$207,"&gt;"&amp;N84,$N$8:$N$207,"&lt;"&amp;Q84))</f>
      </c>
      <c r="U84" s="15">
        <f>IF(OR(B84="",M84="нет"),"",IF(LEFT(L84,2)="ок","","да"))</f>
      </c>
    </row>
    <row r="85" spans="1:21" x14ac:dyDescent="0.25">
      <c r="A85" s="11"/>
      <c r="B85" s="12"/>
      <c r="C85" s="12"/>
      <c r="D85" s="12"/>
      <c r="E85" s="13"/>
      <c r="F85" s="13"/>
      <c r="G85" s="11"/>
      <c r="H85" s="12"/>
      <c r="I85" s="12"/>
      <c r="J85" s="12"/>
      <c r="K85" s="14">
        <f>IF(C85="","",IF(COUNTIF('Пример — столы'!$A5:$A54,C85)=0,"нет в справочнике",IF(COUNTIFS('Пример — столы'!$A5:$A54,C85,'Пример — столы'!$B5:$B54,"&gt;0")=0,"не указано",VLOOKUP(C85,'Пример — столы'!$A5:$B54,2,0))))</f>
      </c>
      <c r="L85" s="14">
        <f>IF(B85="","",IF(M85="нет","не занимает стол — статус «"&amp;I85&amp;"»",IF(OR(A85="",C85="",D85="",E85="",F85=""),"нужно уточнить: дата, стол, гости, начало и окончание",IF(OR(K85="нет в справочнике",K85="не указано"),"нужно уточнить вместимость стола "&amp;C85,IF(O85&lt;=N85,"окончание не позже начала — проверьте время или впишите дату окончания",IF(P85="","нужно уточнить резерв между посадками",IF(AND(D85&lt;=K85,R85=0),"ок: мест хватает, пересечений нет",TRIM(IF(D85&gt;K85,"гостей "&amp;D85&amp;" при "&amp;K85&amp;" местах — нужен другой стол. ","")&amp;IF(R85&gt;0,IF(AND(ISNUMBER(S85),S85&gt;N85),"пересечение "&amp;(MIN(S85,Q85)-N85)&amp;" мин: стол занят другой бронью до "&amp;INT(MOD(S85,1440)/60)&amp;":"&amp;TEXT(MOD(S85,60),"00")&amp;" (с резервом) — свободен не раньше этого времени",IF(AND(ISNUMBER(T85),T85&gt;0),"пересечение "&amp;(Q85-T85)&amp;" мин: следующая бронь с "&amp;INT(MOD(T85,1440)/60)&amp;":"&amp;TEXT(MOD(T85,60),"00")&amp;", а стол освободится (с резервом) в "&amp;INT(MOD(Q85,1440)/60)&amp;":"&amp;TEXT(MOD(Q85,60),"00"),"пересечение с другой бронью этого стола в то же время")),"")))))))))</f>
      </c>
      <c r="M85" s="15">
        <f>IF(B85="","",IF(OR(I85="отменена",I85="не пришли"),"нет","да"))</f>
      </c>
      <c r="N85" s="15">
        <f>IF(OR(A85="",E85=""),"",ROUND((A85+E85)*1440,0))</f>
      </c>
      <c r="O85" s="15">
        <f>IF(OR(A85="",F85=""),"",ROUND((IF(G85="",A85,G85)+F85)*1440,0))</f>
      </c>
      <c r="P85" s="15">
        <f>IF(H85&lt;&gt;"",H85,IF($D$3&lt;&gt;"",$D$3,""))</f>
      </c>
      <c r="Q85" s="15">
        <f>IF(OR(O85="",P85=""),"",O85+P85)</f>
      </c>
      <c r="R85" s="15">
        <f>IF(OR(M85&lt;&gt;"да",C85="",N85="",Q85="",O85&lt;=N85),"",COUNTIFS($C$8:$C$207,C85,$M$8:$M$207,"да",$N$8:$N$207,"&lt;"&amp;Q85,$Q$8:$Q$207,"&gt;"&amp;N85)-1)</f>
      </c>
      <c r="S85" s="15">
        <f>IF(OR(R85="",R85=0),"",MAXIFS($Q$8:$Q$207,$C$8:$C$207,C85,$M$8:$M$207,"да",$N$8:$N$207,"&lt;"&amp;N85,$Q$8:$Q$207,"&gt;"&amp;N85))</f>
      </c>
      <c r="T85" s="15">
        <f>IF(OR(R85="",R85=0),"",MINIFS($N$8:$N$207,$C$8:$C$207,C85,$M$8:$M$207,"да",$N$8:$N$207,"&gt;"&amp;N85,$N$8:$N$207,"&lt;"&amp;Q85))</f>
      </c>
      <c r="U85" s="15">
        <f>IF(OR(B85="",M85="нет"),"",IF(LEFT(L85,2)="ок","","да"))</f>
      </c>
    </row>
    <row r="86" spans="1:21" x14ac:dyDescent="0.25">
      <c r="A86" s="11"/>
      <c r="B86" s="12"/>
      <c r="C86" s="12"/>
      <c r="D86" s="12"/>
      <c r="E86" s="13"/>
      <c r="F86" s="13"/>
      <c r="G86" s="11"/>
      <c r="H86" s="12"/>
      <c r="I86" s="12"/>
      <c r="J86" s="12"/>
      <c r="K86" s="14">
        <f>IF(C86="","",IF(COUNTIF('Пример — столы'!$A5:$A54,C86)=0,"нет в справочнике",IF(COUNTIFS('Пример — столы'!$A5:$A54,C86,'Пример — столы'!$B5:$B54,"&gt;0")=0,"не указано",VLOOKUP(C86,'Пример — столы'!$A5:$B54,2,0))))</f>
      </c>
      <c r="L86" s="14">
        <f>IF(B86="","",IF(M86="нет","не занимает стол — статус «"&amp;I86&amp;"»",IF(OR(A86="",C86="",D86="",E86="",F86=""),"нужно уточнить: дата, стол, гости, начало и окончание",IF(OR(K86="нет в справочнике",K86="не указано"),"нужно уточнить вместимость стола "&amp;C86,IF(O86&lt;=N86,"окончание не позже начала — проверьте время или впишите дату окончания",IF(P86="","нужно уточнить резерв между посадками",IF(AND(D86&lt;=K86,R86=0),"ок: мест хватает, пересечений нет",TRIM(IF(D86&gt;K86,"гостей "&amp;D86&amp;" при "&amp;K86&amp;" местах — нужен другой стол. ","")&amp;IF(R86&gt;0,IF(AND(ISNUMBER(S86),S86&gt;N86),"пересечение "&amp;(MIN(S86,Q86)-N86)&amp;" мин: стол занят другой бронью до "&amp;INT(MOD(S86,1440)/60)&amp;":"&amp;TEXT(MOD(S86,60),"00")&amp;" (с резервом) — свободен не раньше этого времени",IF(AND(ISNUMBER(T86),T86&gt;0),"пересечение "&amp;(Q86-T86)&amp;" мин: следующая бронь с "&amp;INT(MOD(T86,1440)/60)&amp;":"&amp;TEXT(MOD(T86,60),"00")&amp;", а стол освободится (с резервом) в "&amp;INT(MOD(Q86,1440)/60)&amp;":"&amp;TEXT(MOD(Q86,60),"00"),"пересечение с другой бронью этого стола в то же время")),"")))))))))</f>
      </c>
      <c r="M86" s="15">
        <f>IF(B86="","",IF(OR(I86="отменена",I86="не пришли"),"нет","да"))</f>
      </c>
      <c r="N86" s="15">
        <f>IF(OR(A86="",E86=""),"",ROUND((A86+E86)*1440,0))</f>
      </c>
      <c r="O86" s="15">
        <f>IF(OR(A86="",F86=""),"",ROUND((IF(G86="",A86,G86)+F86)*1440,0))</f>
      </c>
      <c r="P86" s="15">
        <f>IF(H86&lt;&gt;"",H86,IF($D$3&lt;&gt;"",$D$3,""))</f>
      </c>
      <c r="Q86" s="15">
        <f>IF(OR(O86="",P86=""),"",O86+P86)</f>
      </c>
      <c r="R86" s="15">
        <f>IF(OR(M86&lt;&gt;"да",C86="",N86="",Q86="",O86&lt;=N86),"",COUNTIFS($C$8:$C$207,C86,$M$8:$M$207,"да",$N$8:$N$207,"&lt;"&amp;Q86,$Q$8:$Q$207,"&gt;"&amp;N86)-1)</f>
      </c>
      <c r="S86" s="15">
        <f>IF(OR(R86="",R86=0),"",MAXIFS($Q$8:$Q$207,$C$8:$C$207,C86,$M$8:$M$207,"да",$N$8:$N$207,"&lt;"&amp;N86,$Q$8:$Q$207,"&gt;"&amp;N86))</f>
      </c>
      <c r="T86" s="15">
        <f>IF(OR(R86="",R86=0),"",MINIFS($N$8:$N$207,$C$8:$C$207,C86,$M$8:$M$207,"да",$N$8:$N$207,"&gt;"&amp;N86,$N$8:$N$207,"&lt;"&amp;Q86))</f>
      </c>
      <c r="U86" s="15">
        <f>IF(OR(B86="",M86="нет"),"",IF(LEFT(L86,2)="ок","","да"))</f>
      </c>
    </row>
    <row r="87" spans="1:21" x14ac:dyDescent="0.25">
      <c r="A87" s="11"/>
      <c r="B87" s="12"/>
      <c r="C87" s="12"/>
      <c r="D87" s="12"/>
      <c r="E87" s="13"/>
      <c r="F87" s="13"/>
      <c r="G87" s="11"/>
      <c r="H87" s="12"/>
      <c r="I87" s="12"/>
      <c r="J87" s="12"/>
      <c r="K87" s="14">
        <f>IF(C87="","",IF(COUNTIF('Пример — столы'!$A5:$A54,C87)=0,"нет в справочнике",IF(COUNTIFS('Пример — столы'!$A5:$A54,C87,'Пример — столы'!$B5:$B54,"&gt;0")=0,"не указано",VLOOKUP(C87,'Пример — столы'!$A5:$B54,2,0))))</f>
      </c>
      <c r="L87" s="14">
        <f>IF(B87="","",IF(M87="нет","не занимает стол — статус «"&amp;I87&amp;"»",IF(OR(A87="",C87="",D87="",E87="",F87=""),"нужно уточнить: дата, стол, гости, начало и окончание",IF(OR(K87="нет в справочнике",K87="не указано"),"нужно уточнить вместимость стола "&amp;C87,IF(O87&lt;=N87,"окончание не позже начала — проверьте время или впишите дату окончания",IF(P87="","нужно уточнить резерв между посадками",IF(AND(D87&lt;=K87,R87=0),"ок: мест хватает, пересечений нет",TRIM(IF(D87&gt;K87,"гостей "&amp;D87&amp;" при "&amp;K87&amp;" местах — нужен другой стол. ","")&amp;IF(R87&gt;0,IF(AND(ISNUMBER(S87),S87&gt;N87),"пересечение "&amp;(MIN(S87,Q87)-N87)&amp;" мин: стол занят другой бронью до "&amp;INT(MOD(S87,1440)/60)&amp;":"&amp;TEXT(MOD(S87,60),"00")&amp;" (с резервом) — свободен не раньше этого времени",IF(AND(ISNUMBER(T87),T87&gt;0),"пересечение "&amp;(Q87-T87)&amp;" мин: следующая бронь с "&amp;INT(MOD(T87,1440)/60)&amp;":"&amp;TEXT(MOD(T87,60),"00")&amp;", а стол освободится (с резервом) в "&amp;INT(MOD(Q87,1440)/60)&amp;":"&amp;TEXT(MOD(Q87,60),"00"),"пересечение с другой бронью этого стола в то же время")),"")))))))))</f>
      </c>
      <c r="M87" s="15">
        <f>IF(B87="","",IF(OR(I87="отменена",I87="не пришли"),"нет","да"))</f>
      </c>
      <c r="N87" s="15">
        <f>IF(OR(A87="",E87=""),"",ROUND((A87+E87)*1440,0))</f>
      </c>
      <c r="O87" s="15">
        <f>IF(OR(A87="",F87=""),"",ROUND((IF(G87="",A87,G87)+F87)*1440,0))</f>
      </c>
      <c r="P87" s="15">
        <f>IF(H87&lt;&gt;"",H87,IF($D$3&lt;&gt;"",$D$3,""))</f>
      </c>
      <c r="Q87" s="15">
        <f>IF(OR(O87="",P87=""),"",O87+P87)</f>
      </c>
      <c r="R87" s="15">
        <f>IF(OR(M87&lt;&gt;"да",C87="",N87="",Q87="",O87&lt;=N87),"",COUNTIFS($C$8:$C$207,C87,$M$8:$M$207,"да",$N$8:$N$207,"&lt;"&amp;Q87,$Q$8:$Q$207,"&gt;"&amp;N87)-1)</f>
      </c>
      <c r="S87" s="15">
        <f>IF(OR(R87="",R87=0),"",MAXIFS($Q$8:$Q$207,$C$8:$C$207,C87,$M$8:$M$207,"да",$N$8:$N$207,"&lt;"&amp;N87,$Q$8:$Q$207,"&gt;"&amp;N87))</f>
      </c>
      <c r="T87" s="15">
        <f>IF(OR(R87="",R87=0),"",MINIFS($N$8:$N$207,$C$8:$C$207,C87,$M$8:$M$207,"да",$N$8:$N$207,"&gt;"&amp;N87,$N$8:$N$207,"&lt;"&amp;Q87))</f>
      </c>
      <c r="U87" s="15">
        <f>IF(OR(B87="",M87="нет"),"",IF(LEFT(L87,2)="ок","","да"))</f>
      </c>
    </row>
    <row r="88" spans="1:21" x14ac:dyDescent="0.25">
      <c r="A88" s="11"/>
      <c r="B88" s="12"/>
      <c r="C88" s="12"/>
      <c r="D88" s="12"/>
      <c r="E88" s="13"/>
      <c r="F88" s="13"/>
      <c r="G88" s="11"/>
      <c r="H88" s="12"/>
      <c r="I88" s="12"/>
      <c r="J88" s="12"/>
      <c r="K88" s="14">
        <f>IF(C88="","",IF(COUNTIF('Пример — столы'!$A5:$A54,C88)=0,"нет в справочнике",IF(COUNTIFS('Пример — столы'!$A5:$A54,C88,'Пример — столы'!$B5:$B54,"&gt;0")=0,"не указано",VLOOKUP(C88,'Пример — столы'!$A5:$B54,2,0))))</f>
      </c>
      <c r="L88" s="14">
        <f>IF(B88="","",IF(M88="нет","не занимает стол — статус «"&amp;I88&amp;"»",IF(OR(A88="",C88="",D88="",E88="",F88=""),"нужно уточнить: дата, стол, гости, начало и окончание",IF(OR(K88="нет в справочнике",K88="не указано"),"нужно уточнить вместимость стола "&amp;C88,IF(O88&lt;=N88,"окончание не позже начала — проверьте время или впишите дату окончания",IF(P88="","нужно уточнить резерв между посадками",IF(AND(D88&lt;=K88,R88=0),"ок: мест хватает, пересечений нет",TRIM(IF(D88&gt;K88,"гостей "&amp;D88&amp;" при "&amp;K88&amp;" местах — нужен другой стол. ","")&amp;IF(R88&gt;0,IF(AND(ISNUMBER(S88),S88&gt;N88),"пересечение "&amp;(MIN(S88,Q88)-N88)&amp;" мин: стол занят другой бронью до "&amp;INT(MOD(S88,1440)/60)&amp;":"&amp;TEXT(MOD(S88,60),"00")&amp;" (с резервом) — свободен не раньше этого времени",IF(AND(ISNUMBER(T88),T88&gt;0),"пересечение "&amp;(Q88-T88)&amp;" мин: следующая бронь с "&amp;INT(MOD(T88,1440)/60)&amp;":"&amp;TEXT(MOD(T88,60),"00")&amp;", а стол освободится (с резервом) в "&amp;INT(MOD(Q88,1440)/60)&amp;":"&amp;TEXT(MOD(Q88,60),"00"),"пересечение с другой бронью этого стола в то же время")),"")))))))))</f>
      </c>
      <c r="M88" s="15">
        <f>IF(B88="","",IF(OR(I88="отменена",I88="не пришли"),"нет","да"))</f>
      </c>
      <c r="N88" s="15">
        <f>IF(OR(A88="",E88=""),"",ROUND((A88+E88)*1440,0))</f>
      </c>
      <c r="O88" s="15">
        <f>IF(OR(A88="",F88=""),"",ROUND((IF(G88="",A88,G88)+F88)*1440,0))</f>
      </c>
      <c r="P88" s="15">
        <f>IF(H88&lt;&gt;"",H88,IF($D$3&lt;&gt;"",$D$3,""))</f>
      </c>
      <c r="Q88" s="15">
        <f>IF(OR(O88="",P88=""),"",O88+P88)</f>
      </c>
      <c r="R88" s="15">
        <f>IF(OR(M88&lt;&gt;"да",C88="",N88="",Q88="",O88&lt;=N88),"",COUNTIFS($C$8:$C$207,C88,$M$8:$M$207,"да",$N$8:$N$207,"&lt;"&amp;Q88,$Q$8:$Q$207,"&gt;"&amp;N88)-1)</f>
      </c>
      <c r="S88" s="15">
        <f>IF(OR(R88="",R88=0),"",MAXIFS($Q$8:$Q$207,$C$8:$C$207,C88,$M$8:$M$207,"да",$N$8:$N$207,"&lt;"&amp;N88,$Q$8:$Q$207,"&gt;"&amp;N88))</f>
      </c>
      <c r="T88" s="15">
        <f>IF(OR(R88="",R88=0),"",MINIFS($N$8:$N$207,$C$8:$C$207,C88,$M$8:$M$207,"да",$N$8:$N$207,"&gt;"&amp;N88,$N$8:$N$207,"&lt;"&amp;Q88))</f>
      </c>
      <c r="U88" s="15">
        <f>IF(OR(B88="",M88="нет"),"",IF(LEFT(L88,2)="ок","","да"))</f>
      </c>
    </row>
    <row r="89" spans="1:21" x14ac:dyDescent="0.25">
      <c r="A89" s="11"/>
      <c r="B89" s="12"/>
      <c r="C89" s="12"/>
      <c r="D89" s="12"/>
      <c r="E89" s="13"/>
      <c r="F89" s="13"/>
      <c r="G89" s="11"/>
      <c r="H89" s="12"/>
      <c r="I89" s="12"/>
      <c r="J89" s="12"/>
      <c r="K89" s="14">
        <f>IF(C89="","",IF(COUNTIF('Пример — столы'!$A5:$A54,C89)=0,"нет в справочнике",IF(COUNTIFS('Пример — столы'!$A5:$A54,C89,'Пример — столы'!$B5:$B54,"&gt;0")=0,"не указано",VLOOKUP(C89,'Пример — столы'!$A5:$B54,2,0))))</f>
      </c>
      <c r="L89" s="14">
        <f>IF(B89="","",IF(M89="нет","не занимает стол — статус «"&amp;I89&amp;"»",IF(OR(A89="",C89="",D89="",E89="",F89=""),"нужно уточнить: дата, стол, гости, начало и окончание",IF(OR(K89="нет в справочнике",K89="не указано"),"нужно уточнить вместимость стола "&amp;C89,IF(O89&lt;=N89,"окончание не позже начала — проверьте время или впишите дату окончания",IF(P89="","нужно уточнить резерв между посадками",IF(AND(D89&lt;=K89,R89=0),"ок: мест хватает, пересечений нет",TRIM(IF(D89&gt;K89,"гостей "&amp;D89&amp;" при "&amp;K89&amp;" местах — нужен другой стол. ","")&amp;IF(R89&gt;0,IF(AND(ISNUMBER(S89),S89&gt;N89),"пересечение "&amp;(MIN(S89,Q89)-N89)&amp;" мин: стол занят другой бронью до "&amp;INT(MOD(S89,1440)/60)&amp;":"&amp;TEXT(MOD(S89,60),"00")&amp;" (с резервом) — свободен не раньше этого времени",IF(AND(ISNUMBER(T89),T89&gt;0),"пересечение "&amp;(Q89-T89)&amp;" мин: следующая бронь с "&amp;INT(MOD(T89,1440)/60)&amp;":"&amp;TEXT(MOD(T89,60),"00")&amp;", а стол освободится (с резервом) в "&amp;INT(MOD(Q89,1440)/60)&amp;":"&amp;TEXT(MOD(Q89,60),"00"),"пересечение с другой бронью этого стола в то же время")),"")))))))))</f>
      </c>
      <c r="M89" s="15">
        <f>IF(B89="","",IF(OR(I89="отменена",I89="не пришли"),"нет","да"))</f>
      </c>
      <c r="N89" s="15">
        <f>IF(OR(A89="",E89=""),"",ROUND((A89+E89)*1440,0))</f>
      </c>
      <c r="O89" s="15">
        <f>IF(OR(A89="",F89=""),"",ROUND((IF(G89="",A89,G89)+F89)*1440,0))</f>
      </c>
      <c r="P89" s="15">
        <f>IF(H89&lt;&gt;"",H89,IF($D$3&lt;&gt;"",$D$3,""))</f>
      </c>
      <c r="Q89" s="15">
        <f>IF(OR(O89="",P89=""),"",O89+P89)</f>
      </c>
      <c r="R89" s="15">
        <f>IF(OR(M89&lt;&gt;"да",C89="",N89="",Q89="",O89&lt;=N89),"",COUNTIFS($C$8:$C$207,C89,$M$8:$M$207,"да",$N$8:$N$207,"&lt;"&amp;Q89,$Q$8:$Q$207,"&gt;"&amp;N89)-1)</f>
      </c>
      <c r="S89" s="15">
        <f>IF(OR(R89="",R89=0),"",MAXIFS($Q$8:$Q$207,$C$8:$C$207,C89,$M$8:$M$207,"да",$N$8:$N$207,"&lt;"&amp;N89,$Q$8:$Q$207,"&gt;"&amp;N89))</f>
      </c>
      <c r="T89" s="15">
        <f>IF(OR(R89="",R89=0),"",MINIFS($N$8:$N$207,$C$8:$C$207,C89,$M$8:$M$207,"да",$N$8:$N$207,"&gt;"&amp;N89,$N$8:$N$207,"&lt;"&amp;Q89))</f>
      </c>
      <c r="U89" s="15">
        <f>IF(OR(B89="",M89="нет"),"",IF(LEFT(L89,2)="ок","","да"))</f>
      </c>
    </row>
    <row r="90" spans="1:21" x14ac:dyDescent="0.25">
      <c r="A90" s="11"/>
      <c r="B90" s="12"/>
      <c r="C90" s="12"/>
      <c r="D90" s="12"/>
      <c r="E90" s="13"/>
      <c r="F90" s="13"/>
      <c r="G90" s="11"/>
      <c r="H90" s="12"/>
      <c r="I90" s="12"/>
      <c r="J90" s="12"/>
      <c r="K90" s="14">
        <f>IF(C90="","",IF(COUNTIF('Пример — столы'!$A5:$A54,C90)=0,"нет в справочнике",IF(COUNTIFS('Пример — столы'!$A5:$A54,C90,'Пример — столы'!$B5:$B54,"&gt;0")=0,"не указано",VLOOKUP(C90,'Пример — столы'!$A5:$B54,2,0))))</f>
      </c>
      <c r="L90" s="14">
        <f>IF(B90="","",IF(M90="нет","не занимает стол — статус «"&amp;I90&amp;"»",IF(OR(A90="",C90="",D90="",E90="",F90=""),"нужно уточнить: дата, стол, гости, начало и окончание",IF(OR(K90="нет в справочнике",K90="не указано"),"нужно уточнить вместимость стола "&amp;C90,IF(O90&lt;=N90,"окончание не позже начала — проверьте время или впишите дату окончания",IF(P90="","нужно уточнить резерв между посадками",IF(AND(D90&lt;=K90,R90=0),"ок: мест хватает, пересечений нет",TRIM(IF(D90&gt;K90,"гостей "&amp;D90&amp;" при "&amp;K90&amp;" местах — нужен другой стол. ","")&amp;IF(R90&gt;0,IF(AND(ISNUMBER(S90),S90&gt;N90),"пересечение "&amp;(MIN(S90,Q90)-N90)&amp;" мин: стол занят другой бронью до "&amp;INT(MOD(S90,1440)/60)&amp;":"&amp;TEXT(MOD(S90,60),"00")&amp;" (с резервом) — свободен не раньше этого времени",IF(AND(ISNUMBER(T90),T90&gt;0),"пересечение "&amp;(Q90-T90)&amp;" мин: следующая бронь с "&amp;INT(MOD(T90,1440)/60)&amp;":"&amp;TEXT(MOD(T90,60),"00")&amp;", а стол освободится (с резервом) в "&amp;INT(MOD(Q90,1440)/60)&amp;":"&amp;TEXT(MOD(Q90,60),"00"),"пересечение с другой бронью этого стола в то же время")),"")))))))))</f>
      </c>
      <c r="M90" s="15">
        <f>IF(B90="","",IF(OR(I90="отменена",I90="не пришли"),"нет","да"))</f>
      </c>
      <c r="N90" s="15">
        <f>IF(OR(A90="",E90=""),"",ROUND((A90+E90)*1440,0))</f>
      </c>
      <c r="O90" s="15">
        <f>IF(OR(A90="",F90=""),"",ROUND((IF(G90="",A90,G90)+F90)*1440,0))</f>
      </c>
      <c r="P90" s="15">
        <f>IF(H90&lt;&gt;"",H90,IF($D$3&lt;&gt;"",$D$3,""))</f>
      </c>
      <c r="Q90" s="15">
        <f>IF(OR(O90="",P90=""),"",O90+P90)</f>
      </c>
      <c r="R90" s="15">
        <f>IF(OR(M90&lt;&gt;"да",C90="",N90="",Q90="",O90&lt;=N90),"",COUNTIFS($C$8:$C$207,C90,$M$8:$M$207,"да",$N$8:$N$207,"&lt;"&amp;Q90,$Q$8:$Q$207,"&gt;"&amp;N90)-1)</f>
      </c>
      <c r="S90" s="15">
        <f>IF(OR(R90="",R90=0),"",MAXIFS($Q$8:$Q$207,$C$8:$C$207,C90,$M$8:$M$207,"да",$N$8:$N$207,"&lt;"&amp;N90,$Q$8:$Q$207,"&gt;"&amp;N90))</f>
      </c>
      <c r="T90" s="15">
        <f>IF(OR(R90="",R90=0),"",MINIFS($N$8:$N$207,$C$8:$C$207,C90,$M$8:$M$207,"да",$N$8:$N$207,"&gt;"&amp;N90,$N$8:$N$207,"&lt;"&amp;Q90))</f>
      </c>
      <c r="U90" s="15">
        <f>IF(OR(B90="",M90="нет"),"",IF(LEFT(L90,2)="ок","","да"))</f>
      </c>
    </row>
    <row r="91" spans="1:21" x14ac:dyDescent="0.25">
      <c r="A91" s="11"/>
      <c r="B91" s="12"/>
      <c r="C91" s="12"/>
      <c r="D91" s="12"/>
      <c r="E91" s="13"/>
      <c r="F91" s="13"/>
      <c r="G91" s="11"/>
      <c r="H91" s="12"/>
      <c r="I91" s="12"/>
      <c r="J91" s="12"/>
      <c r="K91" s="14">
        <f>IF(C91="","",IF(COUNTIF('Пример — столы'!$A5:$A54,C91)=0,"нет в справочнике",IF(COUNTIFS('Пример — столы'!$A5:$A54,C91,'Пример — столы'!$B5:$B54,"&gt;0")=0,"не указано",VLOOKUP(C91,'Пример — столы'!$A5:$B54,2,0))))</f>
      </c>
      <c r="L91" s="14">
        <f>IF(B91="","",IF(M91="нет","не занимает стол — статус «"&amp;I91&amp;"»",IF(OR(A91="",C91="",D91="",E91="",F91=""),"нужно уточнить: дата, стол, гости, начало и окончание",IF(OR(K91="нет в справочнике",K91="не указано"),"нужно уточнить вместимость стола "&amp;C91,IF(O91&lt;=N91,"окончание не позже начала — проверьте время или впишите дату окончания",IF(P91="","нужно уточнить резерв между посадками",IF(AND(D91&lt;=K91,R91=0),"ок: мест хватает, пересечений нет",TRIM(IF(D91&gt;K91,"гостей "&amp;D91&amp;" при "&amp;K91&amp;" местах — нужен другой стол. ","")&amp;IF(R91&gt;0,IF(AND(ISNUMBER(S91),S91&gt;N91),"пересечение "&amp;(MIN(S91,Q91)-N91)&amp;" мин: стол занят другой бронью до "&amp;INT(MOD(S91,1440)/60)&amp;":"&amp;TEXT(MOD(S91,60),"00")&amp;" (с резервом) — свободен не раньше этого времени",IF(AND(ISNUMBER(T91),T91&gt;0),"пересечение "&amp;(Q91-T91)&amp;" мин: следующая бронь с "&amp;INT(MOD(T91,1440)/60)&amp;":"&amp;TEXT(MOD(T91,60),"00")&amp;", а стол освободится (с резервом) в "&amp;INT(MOD(Q91,1440)/60)&amp;":"&amp;TEXT(MOD(Q91,60),"00"),"пересечение с другой бронью этого стола в то же время")),"")))))))))</f>
      </c>
      <c r="M91" s="15">
        <f>IF(B91="","",IF(OR(I91="отменена",I91="не пришли"),"нет","да"))</f>
      </c>
      <c r="N91" s="15">
        <f>IF(OR(A91="",E91=""),"",ROUND((A91+E91)*1440,0))</f>
      </c>
      <c r="O91" s="15">
        <f>IF(OR(A91="",F91=""),"",ROUND((IF(G91="",A91,G91)+F91)*1440,0))</f>
      </c>
      <c r="P91" s="15">
        <f>IF(H91&lt;&gt;"",H91,IF($D$3&lt;&gt;"",$D$3,""))</f>
      </c>
      <c r="Q91" s="15">
        <f>IF(OR(O91="",P91=""),"",O91+P91)</f>
      </c>
      <c r="R91" s="15">
        <f>IF(OR(M91&lt;&gt;"да",C91="",N91="",Q91="",O91&lt;=N91),"",COUNTIFS($C$8:$C$207,C91,$M$8:$M$207,"да",$N$8:$N$207,"&lt;"&amp;Q91,$Q$8:$Q$207,"&gt;"&amp;N91)-1)</f>
      </c>
      <c r="S91" s="15">
        <f>IF(OR(R91="",R91=0),"",MAXIFS($Q$8:$Q$207,$C$8:$C$207,C91,$M$8:$M$207,"да",$N$8:$N$207,"&lt;"&amp;N91,$Q$8:$Q$207,"&gt;"&amp;N91))</f>
      </c>
      <c r="T91" s="15">
        <f>IF(OR(R91="",R91=0),"",MINIFS($N$8:$N$207,$C$8:$C$207,C91,$M$8:$M$207,"да",$N$8:$N$207,"&gt;"&amp;N91,$N$8:$N$207,"&lt;"&amp;Q91))</f>
      </c>
      <c r="U91" s="15">
        <f>IF(OR(B91="",M91="нет"),"",IF(LEFT(L91,2)="ок","","да"))</f>
      </c>
    </row>
    <row r="92" spans="1:21" x14ac:dyDescent="0.25">
      <c r="A92" s="11"/>
      <c r="B92" s="12"/>
      <c r="C92" s="12"/>
      <c r="D92" s="12"/>
      <c r="E92" s="13"/>
      <c r="F92" s="13"/>
      <c r="G92" s="11"/>
      <c r="H92" s="12"/>
      <c r="I92" s="12"/>
      <c r="J92" s="12"/>
      <c r="K92" s="14">
        <f>IF(C92="","",IF(COUNTIF('Пример — столы'!$A5:$A54,C92)=0,"нет в справочнике",IF(COUNTIFS('Пример — столы'!$A5:$A54,C92,'Пример — столы'!$B5:$B54,"&gt;0")=0,"не указано",VLOOKUP(C92,'Пример — столы'!$A5:$B54,2,0))))</f>
      </c>
      <c r="L92" s="14">
        <f>IF(B92="","",IF(M92="нет","не занимает стол — статус «"&amp;I92&amp;"»",IF(OR(A92="",C92="",D92="",E92="",F92=""),"нужно уточнить: дата, стол, гости, начало и окончание",IF(OR(K92="нет в справочнике",K92="не указано"),"нужно уточнить вместимость стола "&amp;C92,IF(O92&lt;=N92,"окончание не позже начала — проверьте время или впишите дату окончания",IF(P92="","нужно уточнить резерв между посадками",IF(AND(D92&lt;=K92,R92=0),"ок: мест хватает, пересечений нет",TRIM(IF(D92&gt;K92,"гостей "&amp;D92&amp;" при "&amp;K92&amp;" местах — нужен другой стол. ","")&amp;IF(R92&gt;0,IF(AND(ISNUMBER(S92),S92&gt;N92),"пересечение "&amp;(MIN(S92,Q92)-N92)&amp;" мин: стол занят другой бронью до "&amp;INT(MOD(S92,1440)/60)&amp;":"&amp;TEXT(MOD(S92,60),"00")&amp;" (с резервом) — свободен не раньше этого времени",IF(AND(ISNUMBER(T92),T92&gt;0),"пересечение "&amp;(Q92-T92)&amp;" мин: следующая бронь с "&amp;INT(MOD(T92,1440)/60)&amp;":"&amp;TEXT(MOD(T92,60),"00")&amp;", а стол освободится (с резервом) в "&amp;INT(MOD(Q92,1440)/60)&amp;":"&amp;TEXT(MOD(Q92,60),"00"),"пересечение с другой бронью этого стола в то же время")),"")))))))))</f>
      </c>
      <c r="M92" s="15">
        <f>IF(B92="","",IF(OR(I92="отменена",I92="не пришли"),"нет","да"))</f>
      </c>
      <c r="N92" s="15">
        <f>IF(OR(A92="",E92=""),"",ROUND((A92+E92)*1440,0))</f>
      </c>
      <c r="O92" s="15">
        <f>IF(OR(A92="",F92=""),"",ROUND((IF(G92="",A92,G92)+F92)*1440,0))</f>
      </c>
      <c r="P92" s="15">
        <f>IF(H92&lt;&gt;"",H92,IF($D$3&lt;&gt;"",$D$3,""))</f>
      </c>
      <c r="Q92" s="15">
        <f>IF(OR(O92="",P92=""),"",O92+P92)</f>
      </c>
      <c r="R92" s="15">
        <f>IF(OR(M92&lt;&gt;"да",C92="",N92="",Q92="",O92&lt;=N92),"",COUNTIFS($C$8:$C$207,C92,$M$8:$M$207,"да",$N$8:$N$207,"&lt;"&amp;Q92,$Q$8:$Q$207,"&gt;"&amp;N92)-1)</f>
      </c>
      <c r="S92" s="15">
        <f>IF(OR(R92="",R92=0),"",MAXIFS($Q$8:$Q$207,$C$8:$C$207,C92,$M$8:$M$207,"да",$N$8:$N$207,"&lt;"&amp;N92,$Q$8:$Q$207,"&gt;"&amp;N92))</f>
      </c>
      <c r="T92" s="15">
        <f>IF(OR(R92="",R92=0),"",MINIFS($N$8:$N$207,$C$8:$C$207,C92,$M$8:$M$207,"да",$N$8:$N$207,"&gt;"&amp;N92,$N$8:$N$207,"&lt;"&amp;Q92))</f>
      </c>
      <c r="U92" s="15">
        <f>IF(OR(B92="",M92="нет"),"",IF(LEFT(L92,2)="ок","","да"))</f>
      </c>
    </row>
    <row r="93" spans="1:21" x14ac:dyDescent="0.25">
      <c r="A93" s="11"/>
      <c r="B93" s="12"/>
      <c r="C93" s="12"/>
      <c r="D93" s="12"/>
      <c r="E93" s="13"/>
      <c r="F93" s="13"/>
      <c r="G93" s="11"/>
      <c r="H93" s="12"/>
      <c r="I93" s="12"/>
      <c r="J93" s="12"/>
      <c r="K93" s="14">
        <f>IF(C93="","",IF(COUNTIF('Пример — столы'!$A5:$A54,C93)=0,"нет в справочнике",IF(COUNTIFS('Пример — столы'!$A5:$A54,C93,'Пример — столы'!$B5:$B54,"&gt;0")=0,"не указано",VLOOKUP(C93,'Пример — столы'!$A5:$B54,2,0))))</f>
      </c>
      <c r="L93" s="14">
        <f>IF(B93="","",IF(M93="нет","не занимает стол — статус «"&amp;I93&amp;"»",IF(OR(A93="",C93="",D93="",E93="",F93=""),"нужно уточнить: дата, стол, гости, начало и окончание",IF(OR(K93="нет в справочнике",K93="не указано"),"нужно уточнить вместимость стола "&amp;C93,IF(O93&lt;=N93,"окончание не позже начала — проверьте время или впишите дату окончания",IF(P93="","нужно уточнить резерв между посадками",IF(AND(D93&lt;=K93,R93=0),"ок: мест хватает, пересечений нет",TRIM(IF(D93&gt;K93,"гостей "&amp;D93&amp;" при "&amp;K93&amp;" местах — нужен другой стол. ","")&amp;IF(R93&gt;0,IF(AND(ISNUMBER(S93),S93&gt;N93),"пересечение "&amp;(MIN(S93,Q93)-N93)&amp;" мин: стол занят другой бронью до "&amp;INT(MOD(S93,1440)/60)&amp;":"&amp;TEXT(MOD(S93,60),"00")&amp;" (с резервом) — свободен не раньше этого времени",IF(AND(ISNUMBER(T93),T93&gt;0),"пересечение "&amp;(Q93-T93)&amp;" мин: следующая бронь с "&amp;INT(MOD(T93,1440)/60)&amp;":"&amp;TEXT(MOD(T93,60),"00")&amp;", а стол освободится (с резервом) в "&amp;INT(MOD(Q93,1440)/60)&amp;":"&amp;TEXT(MOD(Q93,60),"00"),"пересечение с другой бронью этого стола в то же время")),"")))))))))</f>
      </c>
      <c r="M93" s="15">
        <f>IF(B93="","",IF(OR(I93="отменена",I93="не пришли"),"нет","да"))</f>
      </c>
      <c r="N93" s="15">
        <f>IF(OR(A93="",E93=""),"",ROUND((A93+E93)*1440,0))</f>
      </c>
      <c r="O93" s="15">
        <f>IF(OR(A93="",F93=""),"",ROUND((IF(G93="",A93,G93)+F93)*1440,0))</f>
      </c>
      <c r="P93" s="15">
        <f>IF(H93&lt;&gt;"",H93,IF($D$3&lt;&gt;"",$D$3,""))</f>
      </c>
      <c r="Q93" s="15">
        <f>IF(OR(O93="",P93=""),"",O93+P93)</f>
      </c>
      <c r="R93" s="15">
        <f>IF(OR(M93&lt;&gt;"да",C93="",N93="",Q93="",O93&lt;=N93),"",COUNTIFS($C$8:$C$207,C93,$M$8:$M$207,"да",$N$8:$N$207,"&lt;"&amp;Q93,$Q$8:$Q$207,"&gt;"&amp;N93)-1)</f>
      </c>
      <c r="S93" s="15">
        <f>IF(OR(R93="",R93=0),"",MAXIFS($Q$8:$Q$207,$C$8:$C$207,C93,$M$8:$M$207,"да",$N$8:$N$207,"&lt;"&amp;N93,$Q$8:$Q$207,"&gt;"&amp;N93))</f>
      </c>
      <c r="T93" s="15">
        <f>IF(OR(R93="",R93=0),"",MINIFS($N$8:$N$207,$C$8:$C$207,C93,$M$8:$M$207,"да",$N$8:$N$207,"&gt;"&amp;N93,$N$8:$N$207,"&lt;"&amp;Q93))</f>
      </c>
      <c r="U93" s="15">
        <f>IF(OR(B93="",M93="нет"),"",IF(LEFT(L93,2)="ок","","да"))</f>
      </c>
    </row>
    <row r="94" spans="1:21" x14ac:dyDescent="0.25">
      <c r="A94" s="11"/>
      <c r="B94" s="12"/>
      <c r="C94" s="12"/>
      <c r="D94" s="12"/>
      <c r="E94" s="13"/>
      <c r="F94" s="13"/>
      <c r="G94" s="11"/>
      <c r="H94" s="12"/>
      <c r="I94" s="12"/>
      <c r="J94" s="12"/>
      <c r="K94" s="14">
        <f>IF(C94="","",IF(COUNTIF('Пример — столы'!$A5:$A54,C94)=0,"нет в справочнике",IF(COUNTIFS('Пример — столы'!$A5:$A54,C94,'Пример — столы'!$B5:$B54,"&gt;0")=0,"не указано",VLOOKUP(C94,'Пример — столы'!$A5:$B54,2,0))))</f>
      </c>
      <c r="L94" s="14">
        <f>IF(B94="","",IF(M94="нет","не занимает стол — статус «"&amp;I94&amp;"»",IF(OR(A94="",C94="",D94="",E94="",F94=""),"нужно уточнить: дата, стол, гости, начало и окончание",IF(OR(K94="нет в справочнике",K94="не указано"),"нужно уточнить вместимость стола "&amp;C94,IF(O94&lt;=N94,"окончание не позже начала — проверьте время или впишите дату окончания",IF(P94="","нужно уточнить резерв между посадками",IF(AND(D94&lt;=K94,R94=0),"ок: мест хватает, пересечений нет",TRIM(IF(D94&gt;K94,"гостей "&amp;D94&amp;" при "&amp;K94&amp;" местах — нужен другой стол. ","")&amp;IF(R94&gt;0,IF(AND(ISNUMBER(S94),S94&gt;N94),"пересечение "&amp;(MIN(S94,Q94)-N94)&amp;" мин: стол занят другой бронью до "&amp;INT(MOD(S94,1440)/60)&amp;":"&amp;TEXT(MOD(S94,60),"00")&amp;" (с резервом) — свободен не раньше этого времени",IF(AND(ISNUMBER(T94),T94&gt;0),"пересечение "&amp;(Q94-T94)&amp;" мин: следующая бронь с "&amp;INT(MOD(T94,1440)/60)&amp;":"&amp;TEXT(MOD(T94,60),"00")&amp;", а стол освободится (с резервом) в "&amp;INT(MOD(Q94,1440)/60)&amp;":"&amp;TEXT(MOD(Q94,60),"00"),"пересечение с другой бронью этого стола в то же время")),"")))))))))</f>
      </c>
      <c r="M94" s="15">
        <f>IF(B94="","",IF(OR(I94="отменена",I94="не пришли"),"нет","да"))</f>
      </c>
      <c r="N94" s="15">
        <f>IF(OR(A94="",E94=""),"",ROUND((A94+E94)*1440,0))</f>
      </c>
      <c r="O94" s="15">
        <f>IF(OR(A94="",F94=""),"",ROUND((IF(G94="",A94,G94)+F94)*1440,0))</f>
      </c>
      <c r="P94" s="15">
        <f>IF(H94&lt;&gt;"",H94,IF($D$3&lt;&gt;"",$D$3,""))</f>
      </c>
      <c r="Q94" s="15">
        <f>IF(OR(O94="",P94=""),"",O94+P94)</f>
      </c>
      <c r="R94" s="15">
        <f>IF(OR(M94&lt;&gt;"да",C94="",N94="",Q94="",O94&lt;=N94),"",COUNTIFS($C$8:$C$207,C94,$M$8:$M$207,"да",$N$8:$N$207,"&lt;"&amp;Q94,$Q$8:$Q$207,"&gt;"&amp;N94)-1)</f>
      </c>
      <c r="S94" s="15">
        <f>IF(OR(R94="",R94=0),"",MAXIFS($Q$8:$Q$207,$C$8:$C$207,C94,$M$8:$M$207,"да",$N$8:$N$207,"&lt;"&amp;N94,$Q$8:$Q$207,"&gt;"&amp;N94))</f>
      </c>
      <c r="T94" s="15">
        <f>IF(OR(R94="",R94=0),"",MINIFS($N$8:$N$207,$C$8:$C$207,C94,$M$8:$M$207,"да",$N$8:$N$207,"&gt;"&amp;N94,$N$8:$N$207,"&lt;"&amp;Q94))</f>
      </c>
      <c r="U94" s="15">
        <f>IF(OR(B94="",M94="нет"),"",IF(LEFT(L94,2)="ок","","да"))</f>
      </c>
    </row>
    <row r="95" spans="1:21" x14ac:dyDescent="0.25">
      <c r="A95" s="11"/>
      <c r="B95" s="12"/>
      <c r="C95" s="12"/>
      <c r="D95" s="12"/>
      <c r="E95" s="13"/>
      <c r="F95" s="13"/>
      <c r="G95" s="11"/>
      <c r="H95" s="12"/>
      <c r="I95" s="12"/>
      <c r="J95" s="12"/>
      <c r="K95" s="14">
        <f>IF(C95="","",IF(COUNTIF('Пример — столы'!$A5:$A54,C95)=0,"нет в справочнике",IF(COUNTIFS('Пример — столы'!$A5:$A54,C95,'Пример — столы'!$B5:$B54,"&gt;0")=0,"не указано",VLOOKUP(C95,'Пример — столы'!$A5:$B54,2,0))))</f>
      </c>
      <c r="L95" s="14">
        <f>IF(B95="","",IF(M95="нет","не занимает стол — статус «"&amp;I95&amp;"»",IF(OR(A95="",C95="",D95="",E95="",F95=""),"нужно уточнить: дата, стол, гости, начало и окончание",IF(OR(K95="нет в справочнике",K95="не указано"),"нужно уточнить вместимость стола "&amp;C95,IF(O95&lt;=N95,"окончание не позже начала — проверьте время или впишите дату окончания",IF(P95="","нужно уточнить резерв между посадками",IF(AND(D95&lt;=K95,R95=0),"ок: мест хватает, пересечений нет",TRIM(IF(D95&gt;K95,"гостей "&amp;D95&amp;" при "&amp;K95&amp;" местах — нужен другой стол. ","")&amp;IF(R95&gt;0,IF(AND(ISNUMBER(S95),S95&gt;N95),"пересечение "&amp;(MIN(S95,Q95)-N95)&amp;" мин: стол занят другой бронью до "&amp;INT(MOD(S95,1440)/60)&amp;":"&amp;TEXT(MOD(S95,60),"00")&amp;" (с резервом) — свободен не раньше этого времени",IF(AND(ISNUMBER(T95),T95&gt;0),"пересечение "&amp;(Q95-T95)&amp;" мин: следующая бронь с "&amp;INT(MOD(T95,1440)/60)&amp;":"&amp;TEXT(MOD(T95,60),"00")&amp;", а стол освободится (с резервом) в "&amp;INT(MOD(Q95,1440)/60)&amp;":"&amp;TEXT(MOD(Q95,60),"00"),"пересечение с другой бронью этого стола в то же время")),"")))))))))</f>
      </c>
      <c r="M95" s="15">
        <f>IF(B95="","",IF(OR(I95="отменена",I95="не пришли"),"нет","да"))</f>
      </c>
      <c r="N95" s="15">
        <f>IF(OR(A95="",E95=""),"",ROUND((A95+E95)*1440,0))</f>
      </c>
      <c r="O95" s="15">
        <f>IF(OR(A95="",F95=""),"",ROUND((IF(G95="",A95,G95)+F95)*1440,0))</f>
      </c>
      <c r="P95" s="15">
        <f>IF(H95&lt;&gt;"",H95,IF($D$3&lt;&gt;"",$D$3,""))</f>
      </c>
      <c r="Q95" s="15">
        <f>IF(OR(O95="",P95=""),"",O95+P95)</f>
      </c>
      <c r="R95" s="15">
        <f>IF(OR(M95&lt;&gt;"да",C95="",N95="",Q95="",O95&lt;=N95),"",COUNTIFS($C$8:$C$207,C95,$M$8:$M$207,"да",$N$8:$N$207,"&lt;"&amp;Q95,$Q$8:$Q$207,"&gt;"&amp;N95)-1)</f>
      </c>
      <c r="S95" s="15">
        <f>IF(OR(R95="",R95=0),"",MAXIFS($Q$8:$Q$207,$C$8:$C$207,C95,$M$8:$M$207,"да",$N$8:$N$207,"&lt;"&amp;N95,$Q$8:$Q$207,"&gt;"&amp;N95))</f>
      </c>
      <c r="T95" s="15">
        <f>IF(OR(R95="",R95=0),"",MINIFS($N$8:$N$207,$C$8:$C$207,C95,$M$8:$M$207,"да",$N$8:$N$207,"&gt;"&amp;N95,$N$8:$N$207,"&lt;"&amp;Q95))</f>
      </c>
      <c r="U95" s="15">
        <f>IF(OR(B95="",M95="нет"),"",IF(LEFT(L95,2)="ок","","да"))</f>
      </c>
    </row>
    <row r="96" spans="1:21" x14ac:dyDescent="0.25">
      <c r="A96" s="11"/>
      <c r="B96" s="12"/>
      <c r="C96" s="12"/>
      <c r="D96" s="12"/>
      <c r="E96" s="13"/>
      <c r="F96" s="13"/>
      <c r="G96" s="11"/>
      <c r="H96" s="12"/>
      <c r="I96" s="12"/>
      <c r="J96" s="12"/>
      <c r="K96" s="14">
        <f>IF(C96="","",IF(COUNTIF('Пример — столы'!$A5:$A54,C96)=0,"нет в справочнике",IF(COUNTIFS('Пример — столы'!$A5:$A54,C96,'Пример — столы'!$B5:$B54,"&gt;0")=0,"не указано",VLOOKUP(C96,'Пример — столы'!$A5:$B54,2,0))))</f>
      </c>
      <c r="L96" s="14">
        <f>IF(B96="","",IF(M96="нет","не занимает стол — статус «"&amp;I96&amp;"»",IF(OR(A96="",C96="",D96="",E96="",F96=""),"нужно уточнить: дата, стол, гости, начало и окончание",IF(OR(K96="нет в справочнике",K96="не указано"),"нужно уточнить вместимость стола "&amp;C96,IF(O96&lt;=N96,"окончание не позже начала — проверьте время или впишите дату окончания",IF(P96="","нужно уточнить резерв между посадками",IF(AND(D96&lt;=K96,R96=0),"ок: мест хватает, пересечений нет",TRIM(IF(D96&gt;K96,"гостей "&amp;D96&amp;" при "&amp;K96&amp;" местах — нужен другой стол. ","")&amp;IF(R96&gt;0,IF(AND(ISNUMBER(S96),S96&gt;N96),"пересечение "&amp;(MIN(S96,Q96)-N96)&amp;" мин: стол занят другой бронью до "&amp;INT(MOD(S96,1440)/60)&amp;":"&amp;TEXT(MOD(S96,60),"00")&amp;" (с резервом) — свободен не раньше этого времени",IF(AND(ISNUMBER(T96),T96&gt;0),"пересечение "&amp;(Q96-T96)&amp;" мин: следующая бронь с "&amp;INT(MOD(T96,1440)/60)&amp;":"&amp;TEXT(MOD(T96,60),"00")&amp;", а стол освободится (с резервом) в "&amp;INT(MOD(Q96,1440)/60)&amp;":"&amp;TEXT(MOD(Q96,60),"00"),"пересечение с другой бронью этого стола в то же время")),"")))))))))</f>
      </c>
      <c r="M96" s="15">
        <f>IF(B96="","",IF(OR(I96="отменена",I96="не пришли"),"нет","да"))</f>
      </c>
      <c r="N96" s="15">
        <f>IF(OR(A96="",E96=""),"",ROUND((A96+E96)*1440,0))</f>
      </c>
      <c r="O96" s="15">
        <f>IF(OR(A96="",F96=""),"",ROUND((IF(G96="",A96,G96)+F96)*1440,0))</f>
      </c>
      <c r="P96" s="15">
        <f>IF(H96&lt;&gt;"",H96,IF($D$3&lt;&gt;"",$D$3,""))</f>
      </c>
      <c r="Q96" s="15">
        <f>IF(OR(O96="",P96=""),"",O96+P96)</f>
      </c>
      <c r="R96" s="15">
        <f>IF(OR(M96&lt;&gt;"да",C96="",N96="",Q96="",O96&lt;=N96),"",COUNTIFS($C$8:$C$207,C96,$M$8:$M$207,"да",$N$8:$N$207,"&lt;"&amp;Q96,$Q$8:$Q$207,"&gt;"&amp;N96)-1)</f>
      </c>
      <c r="S96" s="15">
        <f>IF(OR(R96="",R96=0),"",MAXIFS($Q$8:$Q$207,$C$8:$C$207,C96,$M$8:$M$207,"да",$N$8:$N$207,"&lt;"&amp;N96,$Q$8:$Q$207,"&gt;"&amp;N96))</f>
      </c>
      <c r="T96" s="15">
        <f>IF(OR(R96="",R96=0),"",MINIFS($N$8:$N$207,$C$8:$C$207,C96,$M$8:$M$207,"да",$N$8:$N$207,"&gt;"&amp;N96,$N$8:$N$207,"&lt;"&amp;Q96))</f>
      </c>
      <c r="U96" s="15">
        <f>IF(OR(B96="",M96="нет"),"",IF(LEFT(L96,2)="ок","","да"))</f>
      </c>
    </row>
    <row r="97" spans="1:21" x14ac:dyDescent="0.25">
      <c r="A97" s="11"/>
      <c r="B97" s="12"/>
      <c r="C97" s="12"/>
      <c r="D97" s="12"/>
      <c r="E97" s="13"/>
      <c r="F97" s="13"/>
      <c r="G97" s="11"/>
      <c r="H97" s="12"/>
      <c r="I97" s="12"/>
      <c r="J97" s="12"/>
      <c r="K97" s="14">
        <f>IF(C97="","",IF(COUNTIF('Пример — столы'!$A5:$A54,C97)=0,"нет в справочнике",IF(COUNTIFS('Пример — столы'!$A5:$A54,C97,'Пример — столы'!$B5:$B54,"&gt;0")=0,"не указано",VLOOKUP(C97,'Пример — столы'!$A5:$B54,2,0))))</f>
      </c>
      <c r="L97" s="14">
        <f>IF(B97="","",IF(M97="нет","не занимает стол — статус «"&amp;I97&amp;"»",IF(OR(A97="",C97="",D97="",E97="",F97=""),"нужно уточнить: дата, стол, гости, начало и окончание",IF(OR(K97="нет в справочнике",K97="не указано"),"нужно уточнить вместимость стола "&amp;C97,IF(O97&lt;=N97,"окончание не позже начала — проверьте время или впишите дату окончания",IF(P97="","нужно уточнить резерв между посадками",IF(AND(D97&lt;=K97,R97=0),"ок: мест хватает, пересечений нет",TRIM(IF(D97&gt;K97,"гостей "&amp;D97&amp;" при "&amp;K97&amp;" местах — нужен другой стол. ","")&amp;IF(R97&gt;0,IF(AND(ISNUMBER(S97),S97&gt;N97),"пересечение "&amp;(MIN(S97,Q97)-N97)&amp;" мин: стол занят другой бронью до "&amp;INT(MOD(S97,1440)/60)&amp;":"&amp;TEXT(MOD(S97,60),"00")&amp;" (с резервом) — свободен не раньше этого времени",IF(AND(ISNUMBER(T97),T97&gt;0),"пересечение "&amp;(Q97-T97)&amp;" мин: следующая бронь с "&amp;INT(MOD(T97,1440)/60)&amp;":"&amp;TEXT(MOD(T97,60),"00")&amp;", а стол освободится (с резервом) в "&amp;INT(MOD(Q97,1440)/60)&amp;":"&amp;TEXT(MOD(Q97,60),"00"),"пересечение с другой бронью этого стола в то же время")),"")))))))))</f>
      </c>
      <c r="M97" s="15">
        <f>IF(B97="","",IF(OR(I97="отменена",I97="не пришли"),"нет","да"))</f>
      </c>
      <c r="N97" s="15">
        <f>IF(OR(A97="",E97=""),"",ROUND((A97+E97)*1440,0))</f>
      </c>
      <c r="O97" s="15">
        <f>IF(OR(A97="",F97=""),"",ROUND((IF(G97="",A97,G97)+F97)*1440,0))</f>
      </c>
      <c r="P97" s="15">
        <f>IF(H97&lt;&gt;"",H97,IF($D$3&lt;&gt;"",$D$3,""))</f>
      </c>
      <c r="Q97" s="15">
        <f>IF(OR(O97="",P97=""),"",O97+P97)</f>
      </c>
      <c r="R97" s="15">
        <f>IF(OR(M97&lt;&gt;"да",C97="",N97="",Q97="",O97&lt;=N97),"",COUNTIFS($C$8:$C$207,C97,$M$8:$M$207,"да",$N$8:$N$207,"&lt;"&amp;Q97,$Q$8:$Q$207,"&gt;"&amp;N97)-1)</f>
      </c>
      <c r="S97" s="15">
        <f>IF(OR(R97="",R97=0),"",MAXIFS($Q$8:$Q$207,$C$8:$C$207,C97,$M$8:$M$207,"да",$N$8:$N$207,"&lt;"&amp;N97,$Q$8:$Q$207,"&gt;"&amp;N97))</f>
      </c>
      <c r="T97" s="15">
        <f>IF(OR(R97="",R97=0),"",MINIFS($N$8:$N$207,$C$8:$C$207,C97,$M$8:$M$207,"да",$N$8:$N$207,"&gt;"&amp;N97,$N$8:$N$207,"&lt;"&amp;Q97))</f>
      </c>
      <c r="U97" s="15">
        <f>IF(OR(B97="",M97="нет"),"",IF(LEFT(L97,2)="ок","","да"))</f>
      </c>
    </row>
    <row r="98" spans="1:21" x14ac:dyDescent="0.25">
      <c r="A98" s="11"/>
      <c r="B98" s="12"/>
      <c r="C98" s="12"/>
      <c r="D98" s="12"/>
      <c r="E98" s="13"/>
      <c r="F98" s="13"/>
      <c r="G98" s="11"/>
      <c r="H98" s="12"/>
      <c r="I98" s="12"/>
      <c r="J98" s="12"/>
      <c r="K98" s="14">
        <f>IF(C98="","",IF(COUNTIF('Пример — столы'!$A5:$A54,C98)=0,"нет в справочнике",IF(COUNTIFS('Пример — столы'!$A5:$A54,C98,'Пример — столы'!$B5:$B54,"&gt;0")=0,"не указано",VLOOKUP(C98,'Пример — столы'!$A5:$B54,2,0))))</f>
      </c>
      <c r="L98" s="14">
        <f>IF(B98="","",IF(M98="нет","не занимает стол — статус «"&amp;I98&amp;"»",IF(OR(A98="",C98="",D98="",E98="",F98=""),"нужно уточнить: дата, стол, гости, начало и окончание",IF(OR(K98="нет в справочнике",K98="не указано"),"нужно уточнить вместимость стола "&amp;C98,IF(O98&lt;=N98,"окончание не позже начала — проверьте время или впишите дату окончания",IF(P98="","нужно уточнить резерв между посадками",IF(AND(D98&lt;=K98,R98=0),"ок: мест хватает, пересечений нет",TRIM(IF(D98&gt;K98,"гостей "&amp;D98&amp;" при "&amp;K98&amp;" местах — нужен другой стол. ","")&amp;IF(R98&gt;0,IF(AND(ISNUMBER(S98),S98&gt;N98),"пересечение "&amp;(MIN(S98,Q98)-N98)&amp;" мин: стол занят другой бронью до "&amp;INT(MOD(S98,1440)/60)&amp;":"&amp;TEXT(MOD(S98,60),"00")&amp;" (с резервом) — свободен не раньше этого времени",IF(AND(ISNUMBER(T98),T98&gt;0),"пересечение "&amp;(Q98-T98)&amp;" мин: следующая бронь с "&amp;INT(MOD(T98,1440)/60)&amp;":"&amp;TEXT(MOD(T98,60),"00")&amp;", а стол освободится (с резервом) в "&amp;INT(MOD(Q98,1440)/60)&amp;":"&amp;TEXT(MOD(Q98,60),"00"),"пересечение с другой бронью этого стола в то же время")),"")))))))))</f>
      </c>
      <c r="M98" s="15">
        <f>IF(B98="","",IF(OR(I98="отменена",I98="не пришли"),"нет","да"))</f>
      </c>
      <c r="N98" s="15">
        <f>IF(OR(A98="",E98=""),"",ROUND((A98+E98)*1440,0))</f>
      </c>
      <c r="O98" s="15">
        <f>IF(OR(A98="",F98=""),"",ROUND((IF(G98="",A98,G98)+F98)*1440,0))</f>
      </c>
      <c r="P98" s="15">
        <f>IF(H98&lt;&gt;"",H98,IF($D$3&lt;&gt;"",$D$3,""))</f>
      </c>
      <c r="Q98" s="15">
        <f>IF(OR(O98="",P98=""),"",O98+P98)</f>
      </c>
      <c r="R98" s="15">
        <f>IF(OR(M98&lt;&gt;"да",C98="",N98="",Q98="",O98&lt;=N98),"",COUNTIFS($C$8:$C$207,C98,$M$8:$M$207,"да",$N$8:$N$207,"&lt;"&amp;Q98,$Q$8:$Q$207,"&gt;"&amp;N98)-1)</f>
      </c>
      <c r="S98" s="15">
        <f>IF(OR(R98="",R98=0),"",MAXIFS($Q$8:$Q$207,$C$8:$C$207,C98,$M$8:$M$207,"да",$N$8:$N$207,"&lt;"&amp;N98,$Q$8:$Q$207,"&gt;"&amp;N98))</f>
      </c>
      <c r="T98" s="15">
        <f>IF(OR(R98="",R98=0),"",MINIFS($N$8:$N$207,$C$8:$C$207,C98,$M$8:$M$207,"да",$N$8:$N$207,"&gt;"&amp;N98,$N$8:$N$207,"&lt;"&amp;Q98))</f>
      </c>
      <c r="U98" s="15">
        <f>IF(OR(B98="",M98="нет"),"",IF(LEFT(L98,2)="ок","","да"))</f>
      </c>
    </row>
    <row r="99" spans="1:21" x14ac:dyDescent="0.25">
      <c r="A99" s="11"/>
      <c r="B99" s="12"/>
      <c r="C99" s="12"/>
      <c r="D99" s="12"/>
      <c r="E99" s="13"/>
      <c r="F99" s="13"/>
      <c r="G99" s="11"/>
      <c r="H99" s="12"/>
      <c r="I99" s="12"/>
      <c r="J99" s="12"/>
      <c r="K99" s="14">
        <f>IF(C99="","",IF(COUNTIF('Пример — столы'!$A5:$A54,C99)=0,"нет в справочнике",IF(COUNTIFS('Пример — столы'!$A5:$A54,C99,'Пример — столы'!$B5:$B54,"&gt;0")=0,"не указано",VLOOKUP(C99,'Пример — столы'!$A5:$B54,2,0))))</f>
      </c>
      <c r="L99" s="14">
        <f>IF(B99="","",IF(M99="нет","не занимает стол — статус «"&amp;I99&amp;"»",IF(OR(A99="",C99="",D99="",E99="",F99=""),"нужно уточнить: дата, стол, гости, начало и окончание",IF(OR(K99="нет в справочнике",K99="не указано"),"нужно уточнить вместимость стола "&amp;C99,IF(O99&lt;=N99,"окончание не позже начала — проверьте время или впишите дату окончания",IF(P99="","нужно уточнить резерв между посадками",IF(AND(D99&lt;=K99,R99=0),"ок: мест хватает, пересечений нет",TRIM(IF(D99&gt;K99,"гостей "&amp;D99&amp;" при "&amp;K99&amp;" местах — нужен другой стол. ","")&amp;IF(R99&gt;0,IF(AND(ISNUMBER(S99),S99&gt;N99),"пересечение "&amp;(MIN(S99,Q99)-N99)&amp;" мин: стол занят другой бронью до "&amp;INT(MOD(S99,1440)/60)&amp;":"&amp;TEXT(MOD(S99,60),"00")&amp;" (с резервом) — свободен не раньше этого времени",IF(AND(ISNUMBER(T99),T99&gt;0),"пересечение "&amp;(Q99-T99)&amp;" мин: следующая бронь с "&amp;INT(MOD(T99,1440)/60)&amp;":"&amp;TEXT(MOD(T99,60),"00")&amp;", а стол освободится (с резервом) в "&amp;INT(MOD(Q99,1440)/60)&amp;":"&amp;TEXT(MOD(Q99,60),"00"),"пересечение с другой бронью этого стола в то же время")),"")))))))))</f>
      </c>
      <c r="M99" s="15">
        <f>IF(B99="","",IF(OR(I99="отменена",I99="не пришли"),"нет","да"))</f>
      </c>
      <c r="N99" s="15">
        <f>IF(OR(A99="",E99=""),"",ROUND((A99+E99)*1440,0))</f>
      </c>
      <c r="O99" s="15">
        <f>IF(OR(A99="",F99=""),"",ROUND((IF(G99="",A99,G99)+F99)*1440,0))</f>
      </c>
      <c r="P99" s="15">
        <f>IF(H99&lt;&gt;"",H99,IF($D$3&lt;&gt;"",$D$3,""))</f>
      </c>
      <c r="Q99" s="15">
        <f>IF(OR(O99="",P99=""),"",O99+P99)</f>
      </c>
      <c r="R99" s="15">
        <f>IF(OR(M99&lt;&gt;"да",C99="",N99="",Q99="",O99&lt;=N99),"",COUNTIFS($C$8:$C$207,C99,$M$8:$M$207,"да",$N$8:$N$207,"&lt;"&amp;Q99,$Q$8:$Q$207,"&gt;"&amp;N99)-1)</f>
      </c>
      <c r="S99" s="15">
        <f>IF(OR(R99="",R99=0),"",MAXIFS($Q$8:$Q$207,$C$8:$C$207,C99,$M$8:$M$207,"да",$N$8:$N$207,"&lt;"&amp;N99,$Q$8:$Q$207,"&gt;"&amp;N99))</f>
      </c>
      <c r="T99" s="15">
        <f>IF(OR(R99="",R99=0),"",MINIFS($N$8:$N$207,$C$8:$C$207,C99,$M$8:$M$207,"да",$N$8:$N$207,"&gt;"&amp;N99,$N$8:$N$207,"&lt;"&amp;Q99))</f>
      </c>
      <c r="U99" s="15">
        <f>IF(OR(B99="",M99="нет"),"",IF(LEFT(L99,2)="ок","","да"))</f>
      </c>
    </row>
    <row r="100" spans="1:21" x14ac:dyDescent="0.25">
      <c r="A100" s="11"/>
      <c r="B100" s="12"/>
      <c r="C100" s="12"/>
      <c r="D100" s="12"/>
      <c r="E100" s="13"/>
      <c r="F100" s="13"/>
      <c r="G100" s="11"/>
      <c r="H100" s="12"/>
      <c r="I100" s="12"/>
      <c r="J100" s="12"/>
      <c r="K100" s="14">
        <f>IF(C100="","",IF(COUNTIF('Пример — столы'!$A5:$A54,C100)=0,"нет в справочнике",IF(COUNTIFS('Пример — столы'!$A5:$A54,C100,'Пример — столы'!$B5:$B54,"&gt;0")=0,"не указано",VLOOKUP(C100,'Пример — столы'!$A5:$B54,2,0))))</f>
      </c>
      <c r="L100" s="14">
        <f>IF(B100="","",IF(M100="нет","не занимает стол — статус «"&amp;I100&amp;"»",IF(OR(A100="",C100="",D100="",E100="",F100=""),"нужно уточнить: дата, стол, гости, начало и окончание",IF(OR(K100="нет в справочнике",K100="не указано"),"нужно уточнить вместимость стола "&amp;C100,IF(O100&lt;=N100,"окончание не позже начала — проверьте время или впишите дату окончания",IF(P100="","нужно уточнить резерв между посадками",IF(AND(D100&lt;=K100,R100=0),"ок: мест хватает, пересечений нет",TRIM(IF(D100&gt;K100,"гостей "&amp;D100&amp;" при "&amp;K100&amp;" местах — нужен другой стол. ","")&amp;IF(R100&gt;0,IF(AND(ISNUMBER(S100),S100&gt;N100),"пересечение "&amp;(MIN(S100,Q100)-N100)&amp;" мин: стол занят другой бронью до "&amp;INT(MOD(S100,1440)/60)&amp;":"&amp;TEXT(MOD(S100,60),"00")&amp;" (с резервом) — свободен не раньше этого времени",IF(AND(ISNUMBER(T100),T100&gt;0),"пересечение "&amp;(Q100-T100)&amp;" мин: следующая бронь с "&amp;INT(MOD(T100,1440)/60)&amp;":"&amp;TEXT(MOD(T100,60),"00")&amp;", а стол освободится (с резервом) в "&amp;INT(MOD(Q100,1440)/60)&amp;":"&amp;TEXT(MOD(Q100,60),"00"),"пересечение с другой бронью этого стола в то же время")),"")))))))))</f>
      </c>
      <c r="M100" s="15">
        <f>IF(B100="","",IF(OR(I100="отменена",I100="не пришли"),"нет","да"))</f>
      </c>
      <c r="N100" s="15">
        <f>IF(OR(A100="",E100=""),"",ROUND((A100+E100)*1440,0))</f>
      </c>
      <c r="O100" s="15">
        <f>IF(OR(A100="",F100=""),"",ROUND((IF(G100="",A100,G100)+F100)*1440,0))</f>
      </c>
      <c r="P100" s="15">
        <f>IF(H100&lt;&gt;"",H100,IF($D$3&lt;&gt;"",$D$3,""))</f>
      </c>
      <c r="Q100" s="15">
        <f>IF(OR(O100="",P100=""),"",O100+P100)</f>
      </c>
      <c r="R100" s="15">
        <f>IF(OR(M100&lt;&gt;"да",C100="",N100="",Q100="",O100&lt;=N100),"",COUNTIFS($C$8:$C$207,C100,$M$8:$M$207,"да",$N$8:$N$207,"&lt;"&amp;Q100,$Q$8:$Q$207,"&gt;"&amp;N100)-1)</f>
      </c>
      <c r="S100" s="15">
        <f>IF(OR(R100="",R100=0),"",MAXIFS($Q$8:$Q$207,$C$8:$C$207,C100,$M$8:$M$207,"да",$N$8:$N$207,"&lt;"&amp;N100,$Q$8:$Q$207,"&gt;"&amp;N100))</f>
      </c>
      <c r="T100" s="15">
        <f>IF(OR(R100="",R100=0),"",MINIFS($N$8:$N$207,$C$8:$C$207,C100,$M$8:$M$207,"да",$N$8:$N$207,"&gt;"&amp;N100,$N$8:$N$207,"&lt;"&amp;Q100))</f>
      </c>
      <c r="U100" s="15">
        <f>IF(OR(B100="",M100="нет"),"",IF(LEFT(L100,2)="ок","","да"))</f>
      </c>
    </row>
    <row r="101" spans="1:21" x14ac:dyDescent="0.25">
      <c r="A101" s="11"/>
      <c r="B101" s="12"/>
      <c r="C101" s="12"/>
      <c r="D101" s="12"/>
      <c r="E101" s="13"/>
      <c r="F101" s="13"/>
      <c r="G101" s="11"/>
      <c r="H101" s="12"/>
      <c r="I101" s="12"/>
      <c r="J101" s="12"/>
      <c r="K101" s="14">
        <f>IF(C101="","",IF(COUNTIF('Пример — столы'!$A5:$A54,C101)=0,"нет в справочнике",IF(COUNTIFS('Пример — столы'!$A5:$A54,C101,'Пример — столы'!$B5:$B54,"&gt;0")=0,"не указано",VLOOKUP(C101,'Пример — столы'!$A5:$B54,2,0))))</f>
      </c>
      <c r="L101" s="14">
        <f>IF(B101="","",IF(M101="нет","не занимает стол — статус «"&amp;I101&amp;"»",IF(OR(A101="",C101="",D101="",E101="",F101=""),"нужно уточнить: дата, стол, гости, начало и окончание",IF(OR(K101="нет в справочнике",K101="не указано"),"нужно уточнить вместимость стола "&amp;C101,IF(O101&lt;=N101,"окончание не позже начала — проверьте время или впишите дату окончания",IF(P101="","нужно уточнить резерв между посадками",IF(AND(D101&lt;=K101,R101=0),"ок: мест хватает, пересечений нет",TRIM(IF(D101&gt;K101,"гостей "&amp;D101&amp;" при "&amp;K101&amp;" местах — нужен другой стол. ","")&amp;IF(R101&gt;0,IF(AND(ISNUMBER(S101),S101&gt;N101),"пересечение "&amp;(MIN(S101,Q101)-N101)&amp;" мин: стол занят другой бронью до "&amp;INT(MOD(S101,1440)/60)&amp;":"&amp;TEXT(MOD(S101,60),"00")&amp;" (с резервом) — свободен не раньше этого времени",IF(AND(ISNUMBER(T101),T101&gt;0),"пересечение "&amp;(Q101-T101)&amp;" мин: следующая бронь с "&amp;INT(MOD(T101,1440)/60)&amp;":"&amp;TEXT(MOD(T101,60),"00")&amp;", а стол освободится (с резервом) в "&amp;INT(MOD(Q101,1440)/60)&amp;":"&amp;TEXT(MOD(Q101,60),"00"),"пересечение с другой бронью этого стола в то же время")),"")))))))))</f>
      </c>
      <c r="M101" s="15">
        <f>IF(B101="","",IF(OR(I101="отменена",I101="не пришли"),"нет","да"))</f>
      </c>
      <c r="N101" s="15">
        <f>IF(OR(A101="",E101=""),"",ROUND((A101+E101)*1440,0))</f>
      </c>
      <c r="O101" s="15">
        <f>IF(OR(A101="",F101=""),"",ROUND((IF(G101="",A101,G101)+F101)*1440,0))</f>
      </c>
      <c r="P101" s="15">
        <f>IF(H101&lt;&gt;"",H101,IF($D$3&lt;&gt;"",$D$3,""))</f>
      </c>
      <c r="Q101" s="15">
        <f>IF(OR(O101="",P101=""),"",O101+P101)</f>
      </c>
      <c r="R101" s="15">
        <f>IF(OR(M101&lt;&gt;"да",C101="",N101="",Q101="",O101&lt;=N101),"",COUNTIFS($C$8:$C$207,C101,$M$8:$M$207,"да",$N$8:$N$207,"&lt;"&amp;Q101,$Q$8:$Q$207,"&gt;"&amp;N101)-1)</f>
      </c>
      <c r="S101" s="15">
        <f>IF(OR(R101="",R101=0),"",MAXIFS($Q$8:$Q$207,$C$8:$C$207,C101,$M$8:$M$207,"да",$N$8:$N$207,"&lt;"&amp;N101,$Q$8:$Q$207,"&gt;"&amp;N101))</f>
      </c>
      <c r="T101" s="15">
        <f>IF(OR(R101="",R101=0),"",MINIFS($N$8:$N$207,$C$8:$C$207,C101,$M$8:$M$207,"да",$N$8:$N$207,"&gt;"&amp;N101,$N$8:$N$207,"&lt;"&amp;Q101))</f>
      </c>
      <c r="U101" s="15">
        <f>IF(OR(B101="",M101="нет"),"",IF(LEFT(L101,2)="ок","","да"))</f>
      </c>
    </row>
    <row r="102" spans="1:21" x14ac:dyDescent="0.25">
      <c r="A102" s="11"/>
      <c r="B102" s="12"/>
      <c r="C102" s="12"/>
      <c r="D102" s="12"/>
      <c r="E102" s="13"/>
      <c r="F102" s="13"/>
      <c r="G102" s="11"/>
      <c r="H102" s="12"/>
      <c r="I102" s="12"/>
      <c r="J102" s="12"/>
      <c r="K102" s="14">
        <f>IF(C102="","",IF(COUNTIF('Пример — столы'!$A5:$A54,C102)=0,"нет в справочнике",IF(COUNTIFS('Пример — столы'!$A5:$A54,C102,'Пример — столы'!$B5:$B54,"&gt;0")=0,"не указано",VLOOKUP(C102,'Пример — столы'!$A5:$B54,2,0))))</f>
      </c>
      <c r="L102" s="14">
        <f>IF(B102="","",IF(M102="нет","не занимает стол — статус «"&amp;I102&amp;"»",IF(OR(A102="",C102="",D102="",E102="",F102=""),"нужно уточнить: дата, стол, гости, начало и окончание",IF(OR(K102="нет в справочнике",K102="не указано"),"нужно уточнить вместимость стола "&amp;C102,IF(O102&lt;=N102,"окончание не позже начала — проверьте время или впишите дату окончания",IF(P102="","нужно уточнить резерв между посадками",IF(AND(D102&lt;=K102,R102=0),"ок: мест хватает, пересечений нет",TRIM(IF(D102&gt;K102,"гостей "&amp;D102&amp;" при "&amp;K102&amp;" местах — нужен другой стол. ","")&amp;IF(R102&gt;0,IF(AND(ISNUMBER(S102),S102&gt;N102),"пересечение "&amp;(MIN(S102,Q102)-N102)&amp;" мин: стол занят другой бронью до "&amp;INT(MOD(S102,1440)/60)&amp;":"&amp;TEXT(MOD(S102,60),"00")&amp;" (с резервом) — свободен не раньше этого времени",IF(AND(ISNUMBER(T102),T102&gt;0),"пересечение "&amp;(Q102-T102)&amp;" мин: следующая бронь с "&amp;INT(MOD(T102,1440)/60)&amp;":"&amp;TEXT(MOD(T102,60),"00")&amp;", а стол освободится (с резервом) в "&amp;INT(MOD(Q102,1440)/60)&amp;":"&amp;TEXT(MOD(Q102,60),"00"),"пересечение с другой бронью этого стола в то же время")),"")))))))))</f>
      </c>
      <c r="M102" s="15">
        <f>IF(B102="","",IF(OR(I102="отменена",I102="не пришли"),"нет","да"))</f>
      </c>
      <c r="N102" s="15">
        <f>IF(OR(A102="",E102=""),"",ROUND((A102+E102)*1440,0))</f>
      </c>
      <c r="O102" s="15">
        <f>IF(OR(A102="",F102=""),"",ROUND((IF(G102="",A102,G102)+F102)*1440,0))</f>
      </c>
      <c r="P102" s="15">
        <f>IF(H102&lt;&gt;"",H102,IF($D$3&lt;&gt;"",$D$3,""))</f>
      </c>
      <c r="Q102" s="15">
        <f>IF(OR(O102="",P102=""),"",O102+P102)</f>
      </c>
      <c r="R102" s="15">
        <f>IF(OR(M102&lt;&gt;"да",C102="",N102="",Q102="",O102&lt;=N102),"",COUNTIFS($C$8:$C$207,C102,$M$8:$M$207,"да",$N$8:$N$207,"&lt;"&amp;Q102,$Q$8:$Q$207,"&gt;"&amp;N102)-1)</f>
      </c>
      <c r="S102" s="15">
        <f>IF(OR(R102="",R102=0),"",MAXIFS($Q$8:$Q$207,$C$8:$C$207,C102,$M$8:$M$207,"да",$N$8:$N$207,"&lt;"&amp;N102,$Q$8:$Q$207,"&gt;"&amp;N102))</f>
      </c>
      <c r="T102" s="15">
        <f>IF(OR(R102="",R102=0),"",MINIFS($N$8:$N$207,$C$8:$C$207,C102,$M$8:$M$207,"да",$N$8:$N$207,"&gt;"&amp;N102,$N$8:$N$207,"&lt;"&amp;Q102))</f>
      </c>
      <c r="U102" s="15">
        <f>IF(OR(B102="",M102="нет"),"",IF(LEFT(L102,2)="ок","","да"))</f>
      </c>
    </row>
    <row r="103" spans="1:21" x14ac:dyDescent="0.25">
      <c r="A103" s="11"/>
      <c r="B103" s="12"/>
      <c r="C103" s="12"/>
      <c r="D103" s="12"/>
      <c r="E103" s="13"/>
      <c r="F103" s="13"/>
      <c r="G103" s="11"/>
      <c r="H103" s="12"/>
      <c r="I103" s="12"/>
      <c r="J103" s="12"/>
      <c r="K103" s="14">
        <f>IF(C103="","",IF(COUNTIF('Пример — столы'!$A5:$A54,C103)=0,"нет в справочнике",IF(COUNTIFS('Пример — столы'!$A5:$A54,C103,'Пример — столы'!$B5:$B54,"&gt;0")=0,"не указано",VLOOKUP(C103,'Пример — столы'!$A5:$B54,2,0))))</f>
      </c>
      <c r="L103" s="14">
        <f>IF(B103="","",IF(M103="нет","не занимает стол — статус «"&amp;I103&amp;"»",IF(OR(A103="",C103="",D103="",E103="",F103=""),"нужно уточнить: дата, стол, гости, начало и окончание",IF(OR(K103="нет в справочнике",K103="не указано"),"нужно уточнить вместимость стола "&amp;C103,IF(O103&lt;=N103,"окончание не позже начала — проверьте время или впишите дату окончания",IF(P103="","нужно уточнить резерв между посадками",IF(AND(D103&lt;=K103,R103=0),"ок: мест хватает, пересечений нет",TRIM(IF(D103&gt;K103,"гостей "&amp;D103&amp;" при "&amp;K103&amp;" местах — нужен другой стол. ","")&amp;IF(R103&gt;0,IF(AND(ISNUMBER(S103),S103&gt;N103),"пересечение "&amp;(MIN(S103,Q103)-N103)&amp;" мин: стол занят другой бронью до "&amp;INT(MOD(S103,1440)/60)&amp;":"&amp;TEXT(MOD(S103,60),"00")&amp;" (с резервом) — свободен не раньше этого времени",IF(AND(ISNUMBER(T103),T103&gt;0),"пересечение "&amp;(Q103-T103)&amp;" мин: следующая бронь с "&amp;INT(MOD(T103,1440)/60)&amp;":"&amp;TEXT(MOD(T103,60),"00")&amp;", а стол освободится (с резервом) в "&amp;INT(MOD(Q103,1440)/60)&amp;":"&amp;TEXT(MOD(Q103,60),"00"),"пересечение с другой бронью этого стола в то же время")),"")))))))))</f>
      </c>
      <c r="M103" s="15">
        <f>IF(B103="","",IF(OR(I103="отменена",I103="не пришли"),"нет","да"))</f>
      </c>
      <c r="N103" s="15">
        <f>IF(OR(A103="",E103=""),"",ROUND((A103+E103)*1440,0))</f>
      </c>
      <c r="O103" s="15">
        <f>IF(OR(A103="",F103=""),"",ROUND((IF(G103="",A103,G103)+F103)*1440,0))</f>
      </c>
      <c r="P103" s="15">
        <f>IF(H103&lt;&gt;"",H103,IF($D$3&lt;&gt;"",$D$3,""))</f>
      </c>
      <c r="Q103" s="15">
        <f>IF(OR(O103="",P103=""),"",O103+P103)</f>
      </c>
      <c r="R103" s="15">
        <f>IF(OR(M103&lt;&gt;"да",C103="",N103="",Q103="",O103&lt;=N103),"",COUNTIFS($C$8:$C$207,C103,$M$8:$M$207,"да",$N$8:$N$207,"&lt;"&amp;Q103,$Q$8:$Q$207,"&gt;"&amp;N103)-1)</f>
      </c>
      <c r="S103" s="15">
        <f>IF(OR(R103="",R103=0),"",MAXIFS($Q$8:$Q$207,$C$8:$C$207,C103,$M$8:$M$207,"да",$N$8:$N$207,"&lt;"&amp;N103,$Q$8:$Q$207,"&gt;"&amp;N103))</f>
      </c>
      <c r="T103" s="15">
        <f>IF(OR(R103="",R103=0),"",MINIFS($N$8:$N$207,$C$8:$C$207,C103,$M$8:$M$207,"да",$N$8:$N$207,"&gt;"&amp;N103,$N$8:$N$207,"&lt;"&amp;Q103))</f>
      </c>
      <c r="U103" s="15">
        <f>IF(OR(B103="",M103="нет"),"",IF(LEFT(L103,2)="ок","","да"))</f>
      </c>
    </row>
    <row r="104" spans="1:21" x14ac:dyDescent="0.25">
      <c r="A104" s="11"/>
      <c r="B104" s="12"/>
      <c r="C104" s="12"/>
      <c r="D104" s="12"/>
      <c r="E104" s="13"/>
      <c r="F104" s="13"/>
      <c r="G104" s="11"/>
      <c r="H104" s="12"/>
      <c r="I104" s="12"/>
      <c r="J104" s="12"/>
      <c r="K104" s="14">
        <f>IF(C104="","",IF(COUNTIF('Пример — столы'!$A5:$A54,C104)=0,"нет в справочнике",IF(COUNTIFS('Пример — столы'!$A5:$A54,C104,'Пример — столы'!$B5:$B54,"&gt;0")=0,"не указано",VLOOKUP(C104,'Пример — столы'!$A5:$B54,2,0))))</f>
      </c>
      <c r="L104" s="14">
        <f>IF(B104="","",IF(M104="нет","не занимает стол — статус «"&amp;I104&amp;"»",IF(OR(A104="",C104="",D104="",E104="",F104=""),"нужно уточнить: дата, стол, гости, начало и окончание",IF(OR(K104="нет в справочнике",K104="не указано"),"нужно уточнить вместимость стола "&amp;C104,IF(O104&lt;=N104,"окончание не позже начала — проверьте время или впишите дату окончания",IF(P104="","нужно уточнить резерв между посадками",IF(AND(D104&lt;=K104,R104=0),"ок: мест хватает, пересечений нет",TRIM(IF(D104&gt;K104,"гостей "&amp;D104&amp;" при "&amp;K104&amp;" местах — нужен другой стол. ","")&amp;IF(R104&gt;0,IF(AND(ISNUMBER(S104),S104&gt;N104),"пересечение "&amp;(MIN(S104,Q104)-N104)&amp;" мин: стол занят другой бронью до "&amp;INT(MOD(S104,1440)/60)&amp;":"&amp;TEXT(MOD(S104,60),"00")&amp;" (с резервом) — свободен не раньше этого времени",IF(AND(ISNUMBER(T104),T104&gt;0),"пересечение "&amp;(Q104-T104)&amp;" мин: следующая бронь с "&amp;INT(MOD(T104,1440)/60)&amp;":"&amp;TEXT(MOD(T104,60),"00")&amp;", а стол освободится (с резервом) в "&amp;INT(MOD(Q104,1440)/60)&amp;":"&amp;TEXT(MOD(Q104,60),"00"),"пересечение с другой бронью этого стола в то же время")),"")))))))))</f>
      </c>
      <c r="M104" s="15">
        <f>IF(B104="","",IF(OR(I104="отменена",I104="не пришли"),"нет","да"))</f>
      </c>
      <c r="N104" s="15">
        <f>IF(OR(A104="",E104=""),"",ROUND((A104+E104)*1440,0))</f>
      </c>
      <c r="O104" s="15">
        <f>IF(OR(A104="",F104=""),"",ROUND((IF(G104="",A104,G104)+F104)*1440,0))</f>
      </c>
      <c r="P104" s="15">
        <f>IF(H104&lt;&gt;"",H104,IF($D$3&lt;&gt;"",$D$3,""))</f>
      </c>
      <c r="Q104" s="15">
        <f>IF(OR(O104="",P104=""),"",O104+P104)</f>
      </c>
      <c r="R104" s="15">
        <f>IF(OR(M104&lt;&gt;"да",C104="",N104="",Q104="",O104&lt;=N104),"",COUNTIFS($C$8:$C$207,C104,$M$8:$M$207,"да",$N$8:$N$207,"&lt;"&amp;Q104,$Q$8:$Q$207,"&gt;"&amp;N104)-1)</f>
      </c>
      <c r="S104" s="15">
        <f>IF(OR(R104="",R104=0),"",MAXIFS($Q$8:$Q$207,$C$8:$C$207,C104,$M$8:$M$207,"да",$N$8:$N$207,"&lt;"&amp;N104,$Q$8:$Q$207,"&gt;"&amp;N104))</f>
      </c>
      <c r="T104" s="15">
        <f>IF(OR(R104="",R104=0),"",MINIFS($N$8:$N$207,$C$8:$C$207,C104,$M$8:$M$207,"да",$N$8:$N$207,"&gt;"&amp;N104,$N$8:$N$207,"&lt;"&amp;Q104))</f>
      </c>
      <c r="U104" s="15">
        <f>IF(OR(B104="",M104="нет"),"",IF(LEFT(L104,2)="ок","","да"))</f>
      </c>
    </row>
    <row r="105" spans="1:21" x14ac:dyDescent="0.25">
      <c r="A105" s="11"/>
      <c r="B105" s="12"/>
      <c r="C105" s="12"/>
      <c r="D105" s="12"/>
      <c r="E105" s="13"/>
      <c r="F105" s="13"/>
      <c r="G105" s="11"/>
      <c r="H105" s="12"/>
      <c r="I105" s="12"/>
      <c r="J105" s="12"/>
      <c r="K105" s="14">
        <f>IF(C105="","",IF(COUNTIF('Пример — столы'!$A5:$A54,C105)=0,"нет в справочнике",IF(COUNTIFS('Пример — столы'!$A5:$A54,C105,'Пример — столы'!$B5:$B54,"&gt;0")=0,"не указано",VLOOKUP(C105,'Пример — столы'!$A5:$B54,2,0))))</f>
      </c>
      <c r="L105" s="14">
        <f>IF(B105="","",IF(M105="нет","не занимает стол — статус «"&amp;I105&amp;"»",IF(OR(A105="",C105="",D105="",E105="",F105=""),"нужно уточнить: дата, стол, гости, начало и окончание",IF(OR(K105="нет в справочнике",K105="не указано"),"нужно уточнить вместимость стола "&amp;C105,IF(O105&lt;=N105,"окончание не позже начала — проверьте время или впишите дату окончания",IF(P105="","нужно уточнить резерв между посадками",IF(AND(D105&lt;=K105,R105=0),"ок: мест хватает, пересечений нет",TRIM(IF(D105&gt;K105,"гостей "&amp;D105&amp;" при "&amp;K105&amp;" местах — нужен другой стол. ","")&amp;IF(R105&gt;0,IF(AND(ISNUMBER(S105),S105&gt;N105),"пересечение "&amp;(MIN(S105,Q105)-N105)&amp;" мин: стол занят другой бронью до "&amp;INT(MOD(S105,1440)/60)&amp;":"&amp;TEXT(MOD(S105,60),"00")&amp;" (с резервом) — свободен не раньше этого времени",IF(AND(ISNUMBER(T105),T105&gt;0),"пересечение "&amp;(Q105-T105)&amp;" мин: следующая бронь с "&amp;INT(MOD(T105,1440)/60)&amp;":"&amp;TEXT(MOD(T105,60),"00")&amp;", а стол освободится (с резервом) в "&amp;INT(MOD(Q105,1440)/60)&amp;":"&amp;TEXT(MOD(Q105,60),"00"),"пересечение с другой бронью этого стола в то же время")),"")))))))))</f>
      </c>
      <c r="M105" s="15">
        <f>IF(B105="","",IF(OR(I105="отменена",I105="не пришли"),"нет","да"))</f>
      </c>
      <c r="N105" s="15">
        <f>IF(OR(A105="",E105=""),"",ROUND((A105+E105)*1440,0))</f>
      </c>
      <c r="O105" s="15">
        <f>IF(OR(A105="",F105=""),"",ROUND((IF(G105="",A105,G105)+F105)*1440,0))</f>
      </c>
      <c r="P105" s="15">
        <f>IF(H105&lt;&gt;"",H105,IF($D$3&lt;&gt;"",$D$3,""))</f>
      </c>
      <c r="Q105" s="15">
        <f>IF(OR(O105="",P105=""),"",O105+P105)</f>
      </c>
      <c r="R105" s="15">
        <f>IF(OR(M105&lt;&gt;"да",C105="",N105="",Q105="",O105&lt;=N105),"",COUNTIFS($C$8:$C$207,C105,$M$8:$M$207,"да",$N$8:$N$207,"&lt;"&amp;Q105,$Q$8:$Q$207,"&gt;"&amp;N105)-1)</f>
      </c>
      <c r="S105" s="15">
        <f>IF(OR(R105="",R105=0),"",MAXIFS($Q$8:$Q$207,$C$8:$C$207,C105,$M$8:$M$207,"да",$N$8:$N$207,"&lt;"&amp;N105,$Q$8:$Q$207,"&gt;"&amp;N105))</f>
      </c>
      <c r="T105" s="15">
        <f>IF(OR(R105="",R105=0),"",MINIFS($N$8:$N$207,$C$8:$C$207,C105,$M$8:$M$207,"да",$N$8:$N$207,"&gt;"&amp;N105,$N$8:$N$207,"&lt;"&amp;Q105))</f>
      </c>
      <c r="U105" s="15">
        <f>IF(OR(B105="",M105="нет"),"",IF(LEFT(L105,2)="ок","","да"))</f>
      </c>
    </row>
    <row r="106" spans="1:21" x14ac:dyDescent="0.25">
      <c r="A106" s="11"/>
      <c r="B106" s="12"/>
      <c r="C106" s="12"/>
      <c r="D106" s="12"/>
      <c r="E106" s="13"/>
      <c r="F106" s="13"/>
      <c r="G106" s="11"/>
      <c r="H106" s="12"/>
      <c r="I106" s="12"/>
      <c r="J106" s="12"/>
      <c r="K106" s="14">
        <f>IF(C106="","",IF(COUNTIF('Пример — столы'!$A5:$A54,C106)=0,"нет в справочнике",IF(COUNTIFS('Пример — столы'!$A5:$A54,C106,'Пример — столы'!$B5:$B54,"&gt;0")=0,"не указано",VLOOKUP(C106,'Пример — столы'!$A5:$B54,2,0))))</f>
      </c>
      <c r="L106" s="14">
        <f>IF(B106="","",IF(M106="нет","не занимает стол — статус «"&amp;I106&amp;"»",IF(OR(A106="",C106="",D106="",E106="",F106=""),"нужно уточнить: дата, стол, гости, начало и окончание",IF(OR(K106="нет в справочнике",K106="не указано"),"нужно уточнить вместимость стола "&amp;C106,IF(O106&lt;=N106,"окончание не позже начала — проверьте время или впишите дату окончания",IF(P106="","нужно уточнить резерв между посадками",IF(AND(D106&lt;=K106,R106=0),"ок: мест хватает, пересечений нет",TRIM(IF(D106&gt;K106,"гостей "&amp;D106&amp;" при "&amp;K106&amp;" местах — нужен другой стол. ","")&amp;IF(R106&gt;0,IF(AND(ISNUMBER(S106),S106&gt;N106),"пересечение "&amp;(MIN(S106,Q106)-N106)&amp;" мин: стол занят другой бронью до "&amp;INT(MOD(S106,1440)/60)&amp;":"&amp;TEXT(MOD(S106,60),"00")&amp;" (с резервом) — свободен не раньше этого времени",IF(AND(ISNUMBER(T106),T106&gt;0),"пересечение "&amp;(Q106-T106)&amp;" мин: следующая бронь с "&amp;INT(MOD(T106,1440)/60)&amp;":"&amp;TEXT(MOD(T106,60),"00")&amp;", а стол освободится (с резервом) в "&amp;INT(MOD(Q106,1440)/60)&amp;":"&amp;TEXT(MOD(Q106,60),"00"),"пересечение с другой бронью этого стола в то же время")),"")))))))))</f>
      </c>
      <c r="M106" s="15">
        <f>IF(B106="","",IF(OR(I106="отменена",I106="не пришли"),"нет","да"))</f>
      </c>
      <c r="N106" s="15">
        <f>IF(OR(A106="",E106=""),"",ROUND((A106+E106)*1440,0))</f>
      </c>
      <c r="O106" s="15">
        <f>IF(OR(A106="",F106=""),"",ROUND((IF(G106="",A106,G106)+F106)*1440,0))</f>
      </c>
      <c r="P106" s="15">
        <f>IF(H106&lt;&gt;"",H106,IF($D$3&lt;&gt;"",$D$3,""))</f>
      </c>
      <c r="Q106" s="15">
        <f>IF(OR(O106="",P106=""),"",O106+P106)</f>
      </c>
      <c r="R106" s="15">
        <f>IF(OR(M106&lt;&gt;"да",C106="",N106="",Q106="",O106&lt;=N106),"",COUNTIFS($C$8:$C$207,C106,$M$8:$M$207,"да",$N$8:$N$207,"&lt;"&amp;Q106,$Q$8:$Q$207,"&gt;"&amp;N106)-1)</f>
      </c>
      <c r="S106" s="15">
        <f>IF(OR(R106="",R106=0),"",MAXIFS($Q$8:$Q$207,$C$8:$C$207,C106,$M$8:$M$207,"да",$N$8:$N$207,"&lt;"&amp;N106,$Q$8:$Q$207,"&gt;"&amp;N106))</f>
      </c>
      <c r="T106" s="15">
        <f>IF(OR(R106="",R106=0),"",MINIFS($N$8:$N$207,$C$8:$C$207,C106,$M$8:$M$207,"да",$N$8:$N$207,"&gt;"&amp;N106,$N$8:$N$207,"&lt;"&amp;Q106))</f>
      </c>
      <c r="U106" s="15">
        <f>IF(OR(B106="",M106="нет"),"",IF(LEFT(L106,2)="ок","","да"))</f>
      </c>
    </row>
    <row r="107" spans="1:21" x14ac:dyDescent="0.25">
      <c r="A107" s="11"/>
      <c r="B107" s="12"/>
      <c r="C107" s="12"/>
      <c r="D107" s="12"/>
      <c r="E107" s="13"/>
      <c r="F107" s="13"/>
      <c r="G107" s="11"/>
      <c r="H107" s="12"/>
      <c r="I107" s="12"/>
      <c r="J107" s="12"/>
      <c r="K107" s="14">
        <f>IF(C107="","",IF(COUNTIF('Пример — столы'!$A5:$A54,C107)=0,"нет в справочнике",IF(COUNTIFS('Пример — столы'!$A5:$A54,C107,'Пример — столы'!$B5:$B54,"&gt;0")=0,"не указано",VLOOKUP(C107,'Пример — столы'!$A5:$B54,2,0))))</f>
      </c>
      <c r="L107" s="14">
        <f>IF(B107="","",IF(M107="нет","не занимает стол — статус «"&amp;I107&amp;"»",IF(OR(A107="",C107="",D107="",E107="",F107=""),"нужно уточнить: дата, стол, гости, начало и окончание",IF(OR(K107="нет в справочнике",K107="не указано"),"нужно уточнить вместимость стола "&amp;C107,IF(O107&lt;=N107,"окончание не позже начала — проверьте время или впишите дату окончания",IF(P107="","нужно уточнить резерв между посадками",IF(AND(D107&lt;=K107,R107=0),"ок: мест хватает, пересечений нет",TRIM(IF(D107&gt;K107,"гостей "&amp;D107&amp;" при "&amp;K107&amp;" местах — нужен другой стол. ","")&amp;IF(R107&gt;0,IF(AND(ISNUMBER(S107),S107&gt;N107),"пересечение "&amp;(MIN(S107,Q107)-N107)&amp;" мин: стол занят другой бронью до "&amp;INT(MOD(S107,1440)/60)&amp;":"&amp;TEXT(MOD(S107,60),"00")&amp;" (с резервом) — свободен не раньше этого времени",IF(AND(ISNUMBER(T107),T107&gt;0),"пересечение "&amp;(Q107-T107)&amp;" мин: следующая бронь с "&amp;INT(MOD(T107,1440)/60)&amp;":"&amp;TEXT(MOD(T107,60),"00")&amp;", а стол освободится (с резервом) в "&amp;INT(MOD(Q107,1440)/60)&amp;":"&amp;TEXT(MOD(Q107,60),"00"),"пересечение с другой бронью этого стола в то же время")),"")))))))))</f>
      </c>
      <c r="M107" s="15">
        <f>IF(B107="","",IF(OR(I107="отменена",I107="не пришли"),"нет","да"))</f>
      </c>
      <c r="N107" s="15">
        <f>IF(OR(A107="",E107=""),"",ROUND((A107+E107)*1440,0))</f>
      </c>
      <c r="O107" s="15">
        <f>IF(OR(A107="",F107=""),"",ROUND((IF(G107="",A107,G107)+F107)*1440,0))</f>
      </c>
      <c r="P107" s="15">
        <f>IF(H107&lt;&gt;"",H107,IF($D$3&lt;&gt;"",$D$3,""))</f>
      </c>
      <c r="Q107" s="15">
        <f>IF(OR(O107="",P107=""),"",O107+P107)</f>
      </c>
      <c r="R107" s="15">
        <f>IF(OR(M107&lt;&gt;"да",C107="",N107="",Q107="",O107&lt;=N107),"",COUNTIFS($C$8:$C$207,C107,$M$8:$M$207,"да",$N$8:$N$207,"&lt;"&amp;Q107,$Q$8:$Q$207,"&gt;"&amp;N107)-1)</f>
      </c>
      <c r="S107" s="15">
        <f>IF(OR(R107="",R107=0),"",MAXIFS($Q$8:$Q$207,$C$8:$C$207,C107,$M$8:$M$207,"да",$N$8:$N$207,"&lt;"&amp;N107,$Q$8:$Q$207,"&gt;"&amp;N107))</f>
      </c>
      <c r="T107" s="15">
        <f>IF(OR(R107="",R107=0),"",MINIFS($N$8:$N$207,$C$8:$C$207,C107,$M$8:$M$207,"да",$N$8:$N$207,"&gt;"&amp;N107,$N$8:$N$207,"&lt;"&amp;Q107))</f>
      </c>
      <c r="U107" s="15">
        <f>IF(OR(B107="",M107="нет"),"",IF(LEFT(L107,2)="ок","","да"))</f>
      </c>
    </row>
    <row r="108" spans="1:21" x14ac:dyDescent="0.25">
      <c r="A108" s="11"/>
      <c r="B108" s="12"/>
      <c r="C108" s="12"/>
      <c r="D108" s="12"/>
      <c r="E108" s="13"/>
      <c r="F108" s="13"/>
      <c r="G108" s="11"/>
      <c r="H108" s="12"/>
      <c r="I108" s="12"/>
      <c r="J108" s="12"/>
      <c r="K108" s="14">
        <f>IF(C108="","",IF(COUNTIF('Пример — столы'!$A5:$A54,C108)=0,"нет в справочнике",IF(COUNTIFS('Пример — столы'!$A5:$A54,C108,'Пример — столы'!$B5:$B54,"&gt;0")=0,"не указано",VLOOKUP(C108,'Пример — столы'!$A5:$B54,2,0))))</f>
      </c>
      <c r="L108" s="14">
        <f>IF(B108="","",IF(M108="нет","не занимает стол — статус «"&amp;I108&amp;"»",IF(OR(A108="",C108="",D108="",E108="",F108=""),"нужно уточнить: дата, стол, гости, начало и окончание",IF(OR(K108="нет в справочнике",K108="не указано"),"нужно уточнить вместимость стола "&amp;C108,IF(O108&lt;=N108,"окончание не позже начала — проверьте время или впишите дату окончания",IF(P108="","нужно уточнить резерв между посадками",IF(AND(D108&lt;=K108,R108=0),"ок: мест хватает, пересечений нет",TRIM(IF(D108&gt;K108,"гостей "&amp;D108&amp;" при "&amp;K108&amp;" местах — нужен другой стол. ","")&amp;IF(R108&gt;0,IF(AND(ISNUMBER(S108),S108&gt;N108),"пересечение "&amp;(MIN(S108,Q108)-N108)&amp;" мин: стол занят другой бронью до "&amp;INT(MOD(S108,1440)/60)&amp;":"&amp;TEXT(MOD(S108,60),"00")&amp;" (с резервом) — свободен не раньше этого времени",IF(AND(ISNUMBER(T108),T108&gt;0),"пересечение "&amp;(Q108-T108)&amp;" мин: следующая бронь с "&amp;INT(MOD(T108,1440)/60)&amp;":"&amp;TEXT(MOD(T108,60),"00")&amp;", а стол освободится (с резервом) в "&amp;INT(MOD(Q108,1440)/60)&amp;":"&amp;TEXT(MOD(Q108,60),"00"),"пересечение с другой бронью этого стола в то же время")),"")))))))))</f>
      </c>
      <c r="M108" s="15">
        <f>IF(B108="","",IF(OR(I108="отменена",I108="не пришли"),"нет","да"))</f>
      </c>
      <c r="N108" s="15">
        <f>IF(OR(A108="",E108=""),"",ROUND((A108+E108)*1440,0))</f>
      </c>
      <c r="O108" s="15">
        <f>IF(OR(A108="",F108=""),"",ROUND((IF(G108="",A108,G108)+F108)*1440,0))</f>
      </c>
      <c r="P108" s="15">
        <f>IF(H108&lt;&gt;"",H108,IF($D$3&lt;&gt;"",$D$3,""))</f>
      </c>
      <c r="Q108" s="15">
        <f>IF(OR(O108="",P108=""),"",O108+P108)</f>
      </c>
      <c r="R108" s="15">
        <f>IF(OR(M108&lt;&gt;"да",C108="",N108="",Q108="",O108&lt;=N108),"",COUNTIFS($C$8:$C$207,C108,$M$8:$M$207,"да",$N$8:$N$207,"&lt;"&amp;Q108,$Q$8:$Q$207,"&gt;"&amp;N108)-1)</f>
      </c>
      <c r="S108" s="15">
        <f>IF(OR(R108="",R108=0),"",MAXIFS($Q$8:$Q$207,$C$8:$C$207,C108,$M$8:$M$207,"да",$N$8:$N$207,"&lt;"&amp;N108,$Q$8:$Q$207,"&gt;"&amp;N108))</f>
      </c>
      <c r="T108" s="15">
        <f>IF(OR(R108="",R108=0),"",MINIFS($N$8:$N$207,$C$8:$C$207,C108,$M$8:$M$207,"да",$N$8:$N$207,"&gt;"&amp;N108,$N$8:$N$207,"&lt;"&amp;Q108))</f>
      </c>
      <c r="U108" s="15">
        <f>IF(OR(B108="",M108="нет"),"",IF(LEFT(L108,2)="ок","","да"))</f>
      </c>
    </row>
    <row r="109" spans="1:21" x14ac:dyDescent="0.25">
      <c r="A109" s="11"/>
      <c r="B109" s="12"/>
      <c r="C109" s="12"/>
      <c r="D109" s="12"/>
      <c r="E109" s="13"/>
      <c r="F109" s="13"/>
      <c r="G109" s="11"/>
      <c r="H109" s="12"/>
      <c r="I109" s="12"/>
      <c r="J109" s="12"/>
      <c r="K109" s="14">
        <f>IF(C109="","",IF(COUNTIF('Пример — столы'!$A5:$A54,C109)=0,"нет в справочнике",IF(COUNTIFS('Пример — столы'!$A5:$A54,C109,'Пример — столы'!$B5:$B54,"&gt;0")=0,"не указано",VLOOKUP(C109,'Пример — столы'!$A5:$B54,2,0))))</f>
      </c>
      <c r="L109" s="14">
        <f>IF(B109="","",IF(M109="нет","не занимает стол — статус «"&amp;I109&amp;"»",IF(OR(A109="",C109="",D109="",E109="",F109=""),"нужно уточнить: дата, стол, гости, начало и окончание",IF(OR(K109="нет в справочнике",K109="не указано"),"нужно уточнить вместимость стола "&amp;C109,IF(O109&lt;=N109,"окончание не позже начала — проверьте время или впишите дату окончания",IF(P109="","нужно уточнить резерв между посадками",IF(AND(D109&lt;=K109,R109=0),"ок: мест хватает, пересечений нет",TRIM(IF(D109&gt;K109,"гостей "&amp;D109&amp;" при "&amp;K109&amp;" местах — нужен другой стол. ","")&amp;IF(R109&gt;0,IF(AND(ISNUMBER(S109),S109&gt;N109),"пересечение "&amp;(MIN(S109,Q109)-N109)&amp;" мин: стол занят другой бронью до "&amp;INT(MOD(S109,1440)/60)&amp;":"&amp;TEXT(MOD(S109,60),"00")&amp;" (с резервом) — свободен не раньше этого времени",IF(AND(ISNUMBER(T109),T109&gt;0),"пересечение "&amp;(Q109-T109)&amp;" мин: следующая бронь с "&amp;INT(MOD(T109,1440)/60)&amp;":"&amp;TEXT(MOD(T109,60),"00")&amp;", а стол освободится (с резервом) в "&amp;INT(MOD(Q109,1440)/60)&amp;":"&amp;TEXT(MOD(Q109,60),"00"),"пересечение с другой бронью этого стола в то же время")),"")))))))))</f>
      </c>
      <c r="M109" s="15">
        <f>IF(B109="","",IF(OR(I109="отменена",I109="не пришли"),"нет","да"))</f>
      </c>
      <c r="N109" s="15">
        <f>IF(OR(A109="",E109=""),"",ROUND((A109+E109)*1440,0))</f>
      </c>
      <c r="O109" s="15">
        <f>IF(OR(A109="",F109=""),"",ROUND((IF(G109="",A109,G109)+F109)*1440,0))</f>
      </c>
      <c r="P109" s="15">
        <f>IF(H109&lt;&gt;"",H109,IF($D$3&lt;&gt;"",$D$3,""))</f>
      </c>
      <c r="Q109" s="15">
        <f>IF(OR(O109="",P109=""),"",O109+P109)</f>
      </c>
      <c r="R109" s="15">
        <f>IF(OR(M109&lt;&gt;"да",C109="",N109="",Q109="",O109&lt;=N109),"",COUNTIFS($C$8:$C$207,C109,$M$8:$M$207,"да",$N$8:$N$207,"&lt;"&amp;Q109,$Q$8:$Q$207,"&gt;"&amp;N109)-1)</f>
      </c>
      <c r="S109" s="15">
        <f>IF(OR(R109="",R109=0),"",MAXIFS($Q$8:$Q$207,$C$8:$C$207,C109,$M$8:$M$207,"да",$N$8:$N$207,"&lt;"&amp;N109,$Q$8:$Q$207,"&gt;"&amp;N109))</f>
      </c>
      <c r="T109" s="15">
        <f>IF(OR(R109="",R109=0),"",MINIFS($N$8:$N$207,$C$8:$C$207,C109,$M$8:$M$207,"да",$N$8:$N$207,"&gt;"&amp;N109,$N$8:$N$207,"&lt;"&amp;Q109))</f>
      </c>
      <c r="U109" s="15">
        <f>IF(OR(B109="",M109="нет"),"",IF(LEFT(L109,2)="ок","","да"))</f>
      </c>
    </row>
    <row r="110" spans="1:21" x14ac:dyDescent="0.25">
      <c r="A110" s="11"/>
      <c r="B110" s="12"/>
      <c r="C110" s="12"/>
      <c r="D110" s="12"/>
      <c r="E110" s="13"/>
      <c r="F110" s="13"/>
      <c r="G110" s="11"/>
      <c r="H110" s="12"/>
      <c r="I110" s="12"/>
      <c r="J110" s="12"/>
      <c r="K110" s="14">
        <f>IF(C110="","",IF(COUNTIF('Пример — столы'!$A5:$A54,C110)=0,"нет в справочнике",IF(COUNTIFS('Пример — столы'!$A5:$A54,C110,'Пример — столы'!$B5:$B54,"&gt;0")=0,"не указано",VLOOKUP(C110,'Пример — столы'!$A5:$B54,2,0))))</f>
      </c>
      <c r="L110" s="14">
        <f>IF(B110="","",IF(M110="нет","не занимает стол — статус «"&amp;I110&amp;"»",IF(OR(A110="",C110="",D110="",E110="",F110=""),"нужно уточнить: дата, стол, гости, начало и окончание",IF(OR(K110="нет в справочнике",K110="не указано"),"нужно уточнить вместимость стола "&amp;C110,IF(O110&lt;=N110,"окончание не позже начала — проверьте время или впишите дату окончания",IF(P110="","нужно уточнить резерв между посадками",IF(AND(D110&lt;=K110,R110=0),"ок: мест хватает, пересечений нет",TRIM(IF(D110&gt;K110,"гостей "&amp;D110&amp;" при "&amp;K110&amp;" местах — нужен другой стол. ","")&amp;IF(R110&gt;0,IF(AND(ISNUMBER(S110),S110&gt;N110),"пересечение "&amp;(MIN(S110,Q110)-N110)&amp;" мин: стол занят другой бронью до "&amp;INT(MOD(S110,1440)/60)&amp;":"&amp;TEXT(MOD(S110,60),"00")&amp;" (с резервом) — свободен не раньше этого времени",IF(AND(ISNUMBER(T110),T110&gt;0),"пересечение "&amp;(Q110-T110)&amp;" мин: следующая бронь с "&amp;INT(MOD(T110,1440)/60)&amp;":"&amp;TEXT(MOD(T110,60),"00")&amp;", а стол освободится (с резервом) в "&amp;INT(MOD(Q110,1440)/60)&amp;":"&amp;TEXT(MOD(Q110,60),"00"),"пересечение с другой бронью этого стола в то же время")),"")))))))))</f>
      </c>
      <c r="M110" s="15">
        <f>IF(B110="","",IF(OR(I110="отменена",I110="не пришли"),"нет","да"))</f>
      </c>
      <c r="N110" s="15">
        <f>IF(OR(A110="",E110=""),"",ROUND((A110+E110)*1440,0))</f>
      </c>
      <c r="O110" s="15">
        <f>IF(OR(A110="",F110=""),"",ROUND((IF(G110="",A110,G110)+F110)*1440,0))</f>
      </c>
      <c r="P110" s="15">
        <f>IF(H110&lt;&gt;"",H110,IF($D$3&lt;&gt;"",$D$3,""))</f>
      </c>
      <c r="Q110" s="15">
        <f>IF(OR(O110="",P110=""),"",O110+P110)</f>
      </c>
      <c r="R110" s="15">
        <f>IF(OR(M110&lt;&gt;"да",C110="",N110="",Q110="",O110&lt;=N110),"",COUNTIFS($C$8:$C$207,C110,$M$8:$M$207,"да",$N$8:$N$207,"&lt;"&amp;Q110,$Q$8:$Q$207,"&gt;"&amp;N110)-1)</f>
      </c>
      <c r="S110" s="15">
        <f>IF(OR(R110="",R110=0),"",MAXIFS($Q$8:$Q$207,$C$8:$C$207,C110,$M$8:$M$207,"да",$N$8:$N$207,"&lt;"&amp;N110,$Q$8:$Q$207,"&gt;"&amp;N110))</f>
      </c>
      <c r="T110" s="15">
        <f>IF(OR(R110="",R110=0),"",MINIFS($N$8:$N$207,$C$8:$C$207,C110,$M$8:$M$207,"да",$N$8:$N$207,"&gt;"&amp;N110,$N$8:$N$207,"&lt;"&amp;Q110))</f>
      </c>
      <c r="U110" s="15">
        <f>IF(OR(B110="",M110="нет"),"",IF(LEFT(L110,2)="ок","","да"))</f>
      </c>
    </row>
    <row r="111" spans="1:21" x14ac:dyDescent="0.25">
      <c r="A111" s="11"/>
      <c r="B111" s="12"/>
      <c r="C111" s="12"/>
      <c r="D111" s="12"/>
      <c r="E111" s="13"/>
      <c r="F111" s="13"/>
      <c r="G111" s="11"/>
      <c r="H111" s="12"/>
      <c r="I111" s="12"/>
      <c r="J111" s="12"/>
      <c r="K111" s="14">
        <f>IF(C111="","",IF(COUNTIF('Пример — столы'!$A5:$A54,C111)=0,"нет в справочнике",IF(COUNTIFS('Пример — столы'!$A5:$A54,C111,'Пример — столы'!$B5:$B54,"&gt;0")=0,"не указано",VLOOKUP(C111,'Пример — столы'!$A5:$B54,2,0))))</f>
      </c>
      <c r="L111" s="14">
        <f>IF(B111="","",IF(M111="нет","не занимает стол — статус «"&amp;I111&amp;"»",IF(OR(A111="",C111="",D111="",E111="",F111=""),"нужно уточнить: дата, стол, гости, начало и окончание",IF(OR(K111="нет в справочнике",K111="не указано"),"нужно уточнить вместимость стола "&amp;C111,IF(O111&lt;=N111,"окончание не позже начала — проверьте время или впишите дату окончания",IF(P111="","нужно уточнить резерв между посадками",IF(AND(D111&lt;=K111,R111=0),"ок: мест хватает, пересечений нет",TRIM(IF(D111&gt;K111,"гостей "&amp;D111&amp;" при "&amp;K111&amp;" местах — нужен другой стол. ","")&amp;IF(R111&gt;0,IF(AND(ISNUMBER(S111),S111&gt;N111),"пересечение "&amp;(MIN(S111,Q111)-N111)&amp;" мин: стол занят другой бронью до "&amp;INT(MOD(S111,1440)/60)&amp;":"&amp;TEXT(MOD(S111,60),"00")&amp;" (с резервом) — свободен не раньше этого времени",IF(AND(ISNUMBER(T111),T111&gt;0),"пересечение "&amp;(Q111-T111)&amp;" мин: следующая бронь с "&amp;INT(MOD(T111,1440)/60)&amp;":"&amp;TEXT(MOD(T111,60),"00")&amp;", а стол освободится (с резервом) в "&amp;INT(MOD(Q111,1440)/60)&amp;":"&amp;TEXT(MOD(Q111,60),"00"),"пересечение с другой бронью этого стола в то же время")),"")))))))))</f>
      </c>
      <c r="M111" s="15">
        <f>IF(B111="","",IF(OR(I111="отменена",I111="не пришли"),"нет","да"))</f>
      </c>
      <c r="N111" s="15">
        <f>IF(OR(A111="",E111=""),"",ROUND((A111+E111)*1440,0))</f>
      </c>
      <c r="O111" s="15">
        <f>IF(OR(A111="",F111=""),"",ROUND((IF(G111="",A111,G111)+F111)*1440,0))</f>
      </c>
      <c r="P111" s="15">
        <f>IF(H111&lt;&gt;"",H111,IF($D$3&lt;&gt;"",$D$3,""))</f>
      </c>
      <c r="Q111" s="15">
        <f>IF(OR(O111="",P111=""),"",O111+P111)</f>
      </c>
      <c r="R111" s="15">
        <f>IF(OR(M111&lt;&gt;"да",C111="",N111="",Q111="",O111&lt;=N111),"",COUNTIFS($C$8:$C$207,C111,$M$8:$M$207,"да",$N$8:$N$207,"&lt;"&amp;Q111,$Q$8:$Q$207,"&gt;"&amp;N111)-1)</f>
      </c>
      <c r="S111" s="15">
        <f>IF(OR(R111="",R111=0),"",MAXIFS($Q$8:$Q$207,$C$8:$C$207,C111,$M$8:$M$207,"да",$N$8:$N$207,"&lt;"&amp;N111,$Q$8:$Q$207,"&gt;"&amp;N111))</f>
      </c>
      <c r="T111" s="15">
        <f>IF(OR(R111="",R111=0),"",MINIFS($N$8:$N$207,$C$8:$C$207,C111,$M$8:$M$207,"да",$N$8:$N$207,"&gt;"&amp;N111,$N$8:$N$207,"&lt;"&amp;Q111))</f>
      </c>
      <c r="U111" s="15">
        <f>IF(OR(B111="",M111="нет"),"",IF(LEFT(L111,2)="ок","","да"))</f>
      </c>
    </row>
    <row r="112" spans="1:21" x14ac:dyDescent="0.25">
      <c r="A112" s="11"/>
      <c r="B112" s="12"/>
      <c r="C112" s="12"/>
      <c r="D112" s="12"/>
      <c r="E112" s="13"/>
      <c r="F112" s="13"/>
      <c r="G112" s="11"/>
      <c r="H112" s="12"/>
      <c r="I112" s="12"/>
      <c r="J112" s="12"/>
      <c r="K112" s="14">
        <f>IF(C112="","",IF(COUNTIF('Пример — столы'!$A5:$A54,C112)=0,"нет в справочнике",IF(COUNTIFS('Пример — столы'!$A5:$A54,C112,'Пример — столы'!$B5:$B54,"&gt;0")=0,"не указано",VLOOKUP(C112,'Пример — столы'!$A5:$B54,2,0))))</f>
      </c>
      <c r="L112" s="14">
        <f>IF(B112="","",IF(M112="нет","не занимает стол — статус «"&amp;I112&amp;"»",IF(OR(A112="",C112="",D112="",E112="",F112=""),"нужно уточнить: дата, стол, гости, начало и окончание",IF(OR(K112="нет в справочнике",K112="не указано"),"нужно уточнить вместимость стола "&amp;C112,IF(O112&lt;=N112,"окончание не позже начала — проверьте время или впишите дату окончания",IF(P112="","нужно уточнить резерв между посадками",IF(AND(D112&lt;=K112,R112=0),"ок: мест хватает, пересечений нет",TRIM(IF(D112&gt;K112,"гостей "&amp;D112&amp;" при "&amp;K112&amp;" местах — нужен другой стол. ","")&amp;IF(R112&gt;0,IF(AND(ISNUMBER(S112),S112&gt;N112),"пересечение "&amp;(MIN(S112,Q112)-N112)&amp;" мин: стол занят другой бронью до "&amp;INT(MOD(S112,1440)/60)&amp;":"&amp;TEXT(MOD(S112,60),"00")&amp;" (с резервом) — свободен не раньше этого времени",IF(AND(ISNUMBER(T112),T112&gt;0),"пересечение "&amp;(Q112-T112)&amp;" мин: следующая бронь с "&amp;INT(MOD(T112,1440)/60)&amp;":"&amp;TEXT(MOD(T112,60),"00")&amp;", а стол освободится (с резервом) в "&amp;INT(MOD(Q112,1440)/60)&amp;":"&amp;TEXT(MOD(Q112,60),"00"),"пересечение с другой бронью этого стола в то же время")),"")))))))))</f>
      </c>
      <c r="M112" s="15">
        <f>IF(B112="","",IF(OR(I112="отменена",I112="не пришли"),"нет","да"))</f>
      </c>
      <c r="N112" s="15">
        <f>IF(OR(A112="",E112=""),"",ROUND((A112+E112)*1440,0))</f>
      </c>
      <c r="O112" s="15">
        <f>IF(OR(A112="",F112=""),"",ROUND((IF(G112="",A112,G112)+F112)*1440,0))</f>
      </c>
      <c r="P112" s="15">
        <f>IF(H112&lt;&gt;"",H112,IF($D$3&lt;&gt;"",$D$3,""))</f>
      </c>
      <c r="Q112" s="15">
        <f>IF(OR(O112="",P112=""),"",O112+P112)</f>
      </c>
      <c r="R112" s="15">
        <f>IF(OR(M112&lt;&gt;"да",C112="",N112="",Q112="",O112&lt;=N112),"",COUNTIFS($C$8:$C$207,C112,$M$8:$M$207,"да",$N$8:$N$207,"&lt;"&amp;Q112,$Q$8:$Q$207,"&gt;"&amp;N112)-1)</f>
      </c>
      <c r="S112" s="15">
        <f>IF(OR(R112="",R112=0),"",MAXIFS($Q$8:$Q$207,$C$8:$C$207,C112,$M$8:$M$207,"да",$N$8:$N$207,"&lt;"&amp;N112,$Q$8:$Q$207,"&gt;"&amp;N112))</f>
      </c>
      <c r="T112" s="15">
        <f>IF(OR(R112="",R112=0),"",MINIFS($N$8:$N$207,$C$8:$C$207,C112,$M$8:$M$207,"да",$N$8:$N$207,"&gt;"&amp;N112,$N$8:$N$207,"&lt;"&amp;Q112))</f>
      </c>
      <c r="U112" s="15">
        <f>IF(OR(B112="",M112="нет"),"",IF(LEFT(L112,2)="ок","","да"))</f>
      </c>
    </row>
    <row r="113" spans="1:21" x14ac:dyDescent="0.25">
      <c r="A113" s="11"/>
      <c r="B113" s="12"/>
      <c r="C113" s="12"/>
      <c r="D113" s="12"/>
      <c r="E113" s="13"/>
      <c r="F113" s="13"/>
      <c r="G113" s="11"/>
      <c r="H113" s="12"/>
      <c r="I113" s="12"/>
      <c r="J113" s="12"/>
      <c r="K113" s="14">
        <f>IF(C113="","",IF(COUNTIF('Пример — столы'!$A5:$A54,C113)=0,"нет в справочнике",IF(COUNTIFS('Пример — столы'!$A5:$A54,C113,'Пример — столы'!$B5:$B54,"&gt;0")=0,"не указано",VLOOKUP(C113,'Пример — столы'!$A5:$B54,2,0))))</f>
      </c>
      <c r="L113" s="14">
        <f>IF(B113="","",IF(M113="нет","не занимает стол — статус «"&amp;I113&amp;"»",IF(OR(A113="",C113="",D113="",E113="",F113=""),"нужно уточнить: дата, стол, гости, начало и окончание",IF(OR(K113="нет в справочнике",K113="не указано"),"нужно уточнить вместимость стола "&amp;C113,IF(O113&lt;=N113,"окончание не позже начала — проверьте время или впишите дату окончания",IF(P113="","нужно уточнить резерв между посадками",IF(AND(D113&lt;=K113,R113=0),"ок: мест хватает, пересечений нет",TRIM(IF(D113&gt;K113,"гостей "&amp;D113&amp;" при "&amp;K113&amp;" местах — нужен другой стол. ","")&amp;IF(R113&gt;0,IF(AND(ISNUMBER(S113),S113&gt;N113),"пересечение "&amp;(MIN(S113,Q113)-N113)&amp;" мин: стол занят другой бронью до "&amp;INT(MOD(S113,1440)/60)&amp;":"&amp;TEXT(MOD(S113,60),"00")&amp;" (с резервом) — свободен не раньше этого времени",IF(AND(ISNUMBER(T113),T113&gt;0),"пересечение "&amp;(Q113-T113)&amp;" мин: следующая бронь с "&amp;INT(MOD(T113,1440)/60)&amp;":"&amp;TEXT(MOD(T113,60),"00")&amp;", а стол освободится (с резервом) в "&amp;INT(MOD(Q113,1440)/60)&amp;":"&amp;TEXT(MOD(Q113,60),"00"),"пересечение с другой бронью этого стола в то же время")),"")))))))))</f>
      </c>
      <c r="M113" s="15">
        <f>IF(B113="","",IF(OR(I113="отменена",I113="не пришли"),"нет","да"))</f>
      </c>
      <c r="N113" s="15">
        <f>IF(OR(A113="",E113=""),"",ROUND((A113+E113)*1440,0))</f>
      </c>
      <c r="O113" s="15">
        <f>IF(OR(A113="",F113=""),"",ROUND((IF(G113="",A113,G113)+F113)*1440,0))</f>
      </c>
      <c r="P113" s="15">
        <f>IF(H113&lt;&gt;"",H113,IF($D$3&lt;&gt;"",$D$3,""))</f>
      </c>
      <c r="Q113" s="15">
        <f>IF(OR(O113="",P113=""),"",O113+P113)</f>
      </c>
      <c r="R113" s="15">
        <f>IF(OR(M113&lt;&gt;"да",C113="",N113="",Q113="",O113&lt;=N113),"",COUNTIFS($C$8:$C$207,C113,$M$8:$M$207,"да",$N$8:$N$207,"&lt;"&amp;Q113,$Q$8:$Q$207,"&gt;"&amp;N113)-1)</f>
      </c>
      <c r="S113" s="15">
        <f>IF(OR(R113="",R113=0),"",MAXIFS($Q$8:$Q$207,$C$8:$C$207,C113,$M$8:$M$207,"да",$N$8:$N$207,"&lt;"&amp;N113,$Q$8:$Q$207,"&gt;"&amp;N113))</f>
      </c>
      <c r="T113" s="15">
        <f>IF(OR(R113="",R113=0),"",MINIFS($N$8:$N$207,$C$8:$C$207,C113,$M$8:$M$207,"да",$N$8:$N$207,"&gt;"&amp;N113,$N$8:$N$207,"&lt;"&amp;Q113))</f>
      </c>
      <c r="U113" s="15">
        <f>IF(OR(B113="",M113="нет"),"",IF(LEFT(L113,2)="ок","","да"))</f>
      </c>
    </row>
    <row r="114" spans="1:21" x14ac:dyDescent="0.25">
      <c r="A114" s="11"/>
      <c r="B114" s="12"/>
      <c r="C114" s="12"/>
      <c r="D114" s="12"/>
      <c r="E114" s="13"/>
      <c r="F114" s="13"/>
      <c r="G114" s="11"/>
      <c r="H114" s="12"/>
      <c r="I114" s="12"/>
      <c r="J114" s="12"/>
      <c r="K114" s="14">
        <f>IF(C114="","",IF(COUNTIF('Пример — столы'!$A5:$A54,C114)=0,"нет в справочнике",IF(COUNTIFS('Пример — столы'!$A5:$A54,C114,'Пример — столы'!$B5:$B54,"&gt;0")=0,"не указано",VLOOKUP(C114,'Пример — столы'!$A5:$B54,2,0))))</f>
      </c>
      <c r="L114" s="14">
        <f>IF(B114="","",IF(M114="нет","не занимает стол — статус «"&amp;I114&amp;"»",IF(OR(A114="",C114="",D114="",E114="",F114=""),"нужно уточнить: дата, стол, гости, начало и окончание",IF(OR(K114="нет в справочнике",K114="не указано"),"нужно уточнить вместимость стола "&amp;C114,IF(O114&lt;=N114,"окончание не позже начала — проверьте время или впишите дату окончания",IF(P114="","нужно уточнить резерв между посадками",IF(AND(D114&lt;=K114,R114=0),"ок: мест хватает, пересечений нет",TRIM(IF(D114&gt;K114,"гостей "&amp;D114&amp;" при "&amp;K114&amp;" местах — нужен другой стол. ","")&amp;IF(R114&gt;0,IF(AND(ISNUMBER(S114),S114&gt;N114),"пересечение "&amp;(MIN(S114,Q114)-N114)&amp;" мин: стол занят другой бронью до "&amp;INT(MOD(S114,1440)/60)&amp;":"&amp;TEXT(MOD(S114,60),"00")&amp;" (с резервом) — свободен не раньше этого времени",IF(AND(ISNUMBER(T114),T114&gt;0),"пересечение "&amp;(Q114-T114)&amp;" мин: следующая бронь с "&amp;INT(MOD(T114,1440)/60)&amp;":"&amp;TEXT(MOD(T114,60),"00")&amp;", а стол освободится (с резервом) в "&amp;INT(MOD(Q114,1440)/60)&amp;":"&amp;TEXT(MOD(Q114,60),"00"),"пересечение с другой бронью этого стола в то же время")),"")))))))))</f>
      </c>
      <c r="M114" s="15">
        <f>IF(B114="","",IF(OR(I114="отменена",I114="не пришли"),"нет","да"))</f>
      </c>
      <c r="N114" s="15">
        <f>IF(OR(A114="",E114=""),"",ROUND((A114+E114)*1440,0))</f>
      </c>
      <c r="O114" s="15">
        <f>IF(OR(A114="",F114=""),"",ROUND((IF(G114="",A114,G114)+F114)*1440,0))</f>
      </c>
      <c r="P114" s="15">
        <f>IF(H114&lt;&gt;"",H114,IF($D$3&lt;&gt;"",$D$3,""))</f>
      </c>
      <c r="Q114" s="15">
        <f>IF(OR(O114="",P114=""),"",O114+P114)</f>
      </c>
      <c r="R114" s="15">
        <f>IF(OR(M114&lt;&gt;"да",C114="",N114="",Q114="",O114&lt;=N114),"",COUNTIFS($C$8:$C$207,C114,$M$8:$M$207,"да",$N$8:$N$207,"&lt;"&amp;Q114,$Q$8:$Q$207,"&gt;"&amp;N114)-1)</f>
      </c>
      <c r="S114" s="15">
        <f>IF(OR(R114="",R114=0),"",MAXIFS($Q$8:$Q$207,$C$8:$C$207,C114,$M$8:$M$207,"да",$N$8:$N$207,"&lt;"&amp;N114,$Q$8:$Q$207,"&gt;"&amp;N114))</f>
      </c>
      <c r="T114" s="15">
        <f>IF(OR(R114="",R114=0),"",MINIFS($N$8:$N$207,$C$8:$C$207,C114,$M$8:$M$207,"да",$N$8:$N$207,"&gt;"&amp;N114,$N$8:$N$207,"&lt;"&amp;Q114))</f>
      </c>
      <c r="U114" s="15">
        <f>IF(OR(B114="",M114="нет"),"",IF(LEFT(L114,2)="ок","","да"))</f>
      </c>
    </row>
    <row r="115" spans="1:21" x14ac:dyDescent="0.25">
      <c r="A115" s="11"/>
      <c r="B115" s="12"/>
      <c r="C115" s="12"/>
      <c r="D115" s="12"/>
      <c r="E115" s="13"/>
      <c r="F115" s="13"/>
      <c r="G115" s="11"/>
      <c r="H115" s="12"/>
      <c r="I115" s="12"/>
      <c r="J115" s="12"/>
      <c r="K115" s="14">
        <f>IF(C115="","",IF(COUNTIF('Пример — столы'!$A5:$A54,C115)=0,"нет в справочнике",IF(COUNTIFS('Пример — столы'!$A5:$A54,C115,'Пример — столы'!$B5:$B54,"&gt;0")=0,"не указано",VLOOKUP(C115,'Пример — столы'!$A5:$B54,2,0))))</f>
      </c>
      <c r="L115" s="14">
        <f>IF(B115="","",IF(M115="нет","не занимает стол — статус «"&amp;I115&amp;"»",IF(OR(A115="",C115="",D115="",E115="",F115=""),"нужно уточнить: дата, стол, гости, начало и окончание",IF(OR(K115="нет в справочнике",K115="не указано"),"нужно уточнить вместимость стола "&amp;C115,IF(O115&lt;=N115,"окончание не позже начала — проверьте время или впишите дату окончания",IF(P115="","нужно уточнить резерв между посадками",IF(AND(D115&lt;=K115,R115=0),"ок: мест хватает, пересечений нет",TRIM(IF(D115&gt;K115,"гостей "&amp;D115&amp;" при "&amp;K115&amp;" местах — нужен другой стол. ","")&amp;IF(R115&gt;0,IF(AND(ISNUMBER(S115),S115&gt;N115),"пересечение "&amp;(MIN(S115,Q115)-N115)&amp;" мин: стол занят другой бронью до "&amp;INT(MOD(S115,1440)/60)&amp;":"&amp;TEXT(MOD(S115,60),"00")&amp;" (с резервом) — свободен не раньше этого времени",IF(AND(ISNUMBER(T115),T115&gt;0),"пересечение "&amp;(Q115-T115)&amp;" мин: следующая бронь с "&amp;INT(MOD(T115,1440)/60)&amp;":"&amp;TEXT(MOD(T115,60),"00")&amp;", а стол освободится (с резервом) в "&amp;INT(MOD(Q115,1440)/60)&amp;":"&amp;TEXT(MOD(Q115,60),"00"),"пересечение с другой бронью этого стола в то же время")),"")))))))))</f>
      </c>
      <c r="M115" s="15">
        <f>IF(B115="","",IF(OR(I115="отменена",I115="не пришли"),"нет","да"))</f>
      </c>
      <c r="N115" s="15">
        <f>IF(OR(A115="",E115=""),"",ROUND((A115+E115)*1440,0))</f>
      </c>
      <c r="O115" s="15">
        <f>IF(OR(A115="",F115=""),"",ROUND((IF(G115="",A115,G115)+F115)*1440,0))</f>
      </c>
      <c r="P115" s="15">
        <f>IF(H115&lt;&gt;"",H115,IF($D$3&lt;&gt;"",$D$3,""))</f>
      </c>
      <c r="Q115" s="15">
        <f>IF(OR(O115="",P115=""),"",O115+P115)</f>
      </c>
      <c r="R115" s="15">
        <f>IF(OR(M115&lt;&gt;"да",C115="",N115="",Q115="",O115&lt;=N115),"",COUNTIFS($C$8:$C$207,C115,$M$8:$M$207,"да",$N$8:$N$207,"&lt;"&amp;Q115,$Q$8:$Q$207,"&gt;"&amp;N115)-1)</f>
      </c>
      <c r="S115" s="15">
        <f>IF(OR(R115="",R115=0),"",MAXIFS($Q$8:$Q$207,$C$8:$C$207,C115,$M$8:$M$207,"да",$N$8:$N$207,"&lt;"&amp;N115,$Q$8:$Q$207,"&gt;"&amp;N115))</f>
      </c>
      <c r="T115" s="15">
        <f>IF(OR(R115="",R115=0),"",MINIFS($N$8:$N$207,$C$8:$C$207,C115,$M$8:$M$207,"да",$N$8:$N$207,"&gt;"&amp;N115,$N$8:$N$207,"&lt;"&amp;Q115))</f>
      </c>
      <c r="U115" s="15">
        <f>IF(OR(B115="",M115="нет"),"",IF(LEFT(L115,2)="ок","","да"))</f>
      </c>
    </row>
    <row r="116" spans="1:21" x14ac:dyDescent="0.25">
      <c r="A116" s="11"/>
      <c r="B116" s="12"/>
      <c r="C116" s="12"/>
      <c r="D116" s="12"/>
      <c r="E116" s="13"/>
      <c r="F116" s="13"/>
      <c r="G116" s="11"/>
      <c r="H116" s="12"/>
      <c r="I116" s="12"/>
      <c r="J116" s="12"/>
      <c r="K116" s="14">
        <f>IF(C116="","",IF(COUNTIF('Пример — столы'!$A5:$A54,C116)=0,"нет в справочнике",IF(COUNTIFS('Пример — столы'!$A5:$A54,C116,'Пример — столы'!$B5:$B54,"&gt;0")=0,"не указано",VLOOKUP(C116,'Пример — столы'!$A5:$B54,2,0))))</f>
      </c>
      <c r="L116" s="14">
        <f>IF(B116="","",IF(M116="нет","не занимает стол — статус «"&amp;I116&amp;"»",IF(OR(A116="",C116="",D116="",E116="",F116=""),"нужно уточнить: дата, стол, гости, начало и окончание",IF(OR(K116="нет в справочнике",K116="не указано"),"нужно уточнить вместимость стола "&amp;C116,IF(O116&lt;=N116,"окончание не позже начала — проверьте время или впишите дату окончания",IF(P116="","нужно уточнить резерв между посадками",IF(AND(D116&lt;=K116,R116=0),"ок: мест хватает, пересечений нет",TRIM(IF(D116&gt;K116,"гостей "&amp;D116&amp;" при "&amp;K116&amp;" местах — нужен другой стол. ","")&amp;IF(R116&gt;0,IF(AND(ISNUMBER(S116),S116&gt;N116),"пересечение "&amp;(MIN(S116,Q116)-N116)&amp;" мин: стол занят другой бронью до "&amp;INT(MOD(S116,1440)/60)&amp;":"&amp;TEXT(MOD(S116,60),"00")&amp;" (с резервом) — свободен не раньше этого времени",IF(AND(ISNUMBER(T116),T116&gt;0),"пересечение "&amp;(Q116-T116)&amp;" мин: следующая бронь с "&amp;INT(MOD(T116,1440)/60)&amp;":"&amp;TEXT(MOD(T116,60),"00")&amp;", а стол освободится (с резервом) в "&amp;INT(MOD(Q116,1440)/60)&amp;":"&amp;TEXT(MOD(Q116,60),"00"),"пересечение с другой бронью этого стола в то же время")),"")))))))))</f>
      </c>
      <c r="M116" s="15">
        <f>IF(B116="","",IF(OR(I116="отменена",I116="не пришли"),"нет","да"))</f>
      </c>
      <c r="N116" s="15">
        <f>IF(OR(A116="",E116=""),"",ROUND((A116+E116)*1440,0))</f>
      </c>
      <c r="O116" s="15">
        <f>IF(OR(A116="",F116=""),"",ROUND((IF(G116="",A116,G116)+F116)*1440,0))</f>
      </c>
      <c r="P116" s="15">
        <f>IF(H116&lt;&gt;"",H116,IF($D$3&lt;&gt;"",$D$3,""))</f>
      </c>
      <c r="Q116" s="15">
        <f>IF(OR(O116="",P116=""),"",O116+P116)</f>
      </c>
      <c r="R116" s="15">
        <f>IF(OR(M116&lt;&gt;"да",C116="",N116="",Q116="",O116&lt;=N116),"",COUNTIFS($C$8:$C$207,C116,$M$8:$M$207,"да",$N$8:$N$207,"&lt;"&amp;Q116,$Q$8:$Q$207,"&gt;"&amp;N116)-1)</f>
      </c>
      <c r="S116" s="15">
        <f>IF(OR(R116="",R116=0),"",MAXIFS($Q$8:$Q$207,$C$8:$C$207,C116,$M$8:$M$207,"да",$N$8:$N$207,"&lt;"&amp;N116,$Q$8:$Q$207,"&gt;"&amp;N116))</f>
      </c>
      <c r="T116" s="15">
        <f>IF(OR(R116="",R116=0),"",MINIFS($N$8:$N$207,$C$8:$C$207,C116,$M$8:$M$207,"да",$N$8:$N$207,"&gt;"&amp;N116,$N$8:$N$207,"&lt;"&amp;Q116))</f>
      </c>
      <c r="U116" s="15">
        <f>IF(OR(B116="",M116="нет"),"",IF(LEFT(L116,2)="ок","","да"))</f>
      </c>
    </row>
    <row r="117" spans="1:21" x14ac:dyDescent="0.25">
      <c r="A117" s="11"/>
      <c r="B117" s="12"/>
      <c r="C117" s="12"/>
      <c r="D117" s="12"/>
      <c r="E117" s="13"/>
      <c r="F117" s="13"/>
      <c r="G117" s="11"/>
      <c r="H117" s="12"/>
      <c r="I117" s="12"/>
      <c r="J117" s="12"/>
      <c r="K117" s="14">
        <f>IF(C117="","",IF(COUNTIF('Пример — столы'!$A5:$A54,C117)=0,"нет в справочнике",IF(COUNTIFS('Пример — столы'!$A5:$A54,C117,'Пример — столы'!$B5:$B54,"&gt;0")=0,"не указано",VLOOKUP(C117,'Пример — столы'!$A5:$B54,2,0))))</f>
      </c>
      <c r="L117" s="14">
        <f>IF(B117="","",IF(M117="нет","не занимает стол — статус «"&amp;I117&amp;"»",IF(OR(A117="",C117="",D117="",E117="",F117=""),"нужно уточнить: дата, стол, гости, начало и окончание",IF(OR(K117="нет в справочнике",K117="не указано"),"нужно уточнить вместимость стола "&amp;C117,IF(O117&lt;=N117,"окончание не позже начала — проверьте время или впишите дату окончания",IF(P117="","нужно уточнить резерв между посадками",IF(AND(D117&lt;=K117,R117=0),"ок: мест хватает, пересечений нет",TRIM(IF(D117&gt;K117,"гостей "&amp;D117&amp;" при "&amp;K117&amp;" местах — нужен другой стол. ","")&amp;IF(R117&gt;0,IF(AND(ISNUMBER(S117),S117&gt;N117),"пересечение "&amp;(MIN(S117,Q117)-N117)&amp;" мин: стол занят другой бронью до "&amp;INT(MOD(S117,1440)/60)&amp;":"&amp;TEXT(MOD(S117,60),"00")&amp;" (с резервом) — свободен не раньше этого времени",IF(AND(ISNUMBER(T117),T117&gt;0),"пересечение "&amp;(Q117-T117)&amp;" мин: следующая бронь с "&amp;INT(MOD(T117,1440)/60)&amp;":"&amp;TEXT(MOD(T117,60),"00")&amp;", а стол освободится (с резервом) в "&amp;INT(MOD(Q117,1440)/60)&amp;":"&amp;TEXT(MOD(Q117,60),"00"),"пересечение с другой бронью этого стола в то же время")),"")))))))))</f>
      </c>
      <c r="M117" s="15">
        <f>IF(B117="","",IF(OR(I117="отменена",I117="не пришли"),"нет","да"))</f>
      </c>
      <c r="N117" s="15">
        <f>IF(OR(A117="",E117=""),"",ROUND((A117+E117)*1440,0))</f>
      </c>
      <c r="O117" s="15">
        <f>IF(OR(A117="",F117=""),"",ROUND((IF(G117="",A117,G117)+F117)*1440,0))</f>
      </c>
      <c r="P117" s="15">
        <f>IF(H117&lt;&gt;"",H117,IF($D$3&lt;&gt;"",$D$3,""))</f>
      </c>
      <c r="Q117" s="15">
        <f>IF(OR(O117="",P117=""),"",O117+P117)</f>
      </c>
      <c r="R117" s="15">
        <f>IF(OR(M117&lt;&gt;"да",C117="",N117="",Q117="",O117&lt;=N117),"",COUNTIFS($C$8:$C$207,C117,$M$8:$M$207,"да",$N$8:$N$207,"&lt;"&amp;Q117,$Q$8:$Q$207,"&gt;"&amp;N117)-1)</f>
      </c>
      <c r="S117" s="15">
        <f>IF(OR(R117="",R117=0),"",MAXIFS($Q$8:$Q$207,$C$8:$C$207,C117,$M$8:$M$207,"да",$N$8:$N$207,"&lt;"&amp;N117,$Q$8:$Q$207,"&gt;"&amp;N117))</f>
      </c>
      <c r="T117" s="15">
        <f>IF(OR(R117="",R117=0),"",MINIFS($N$8:$N$207,$C$8:$C$207,C117,$M$8:$M$207,"да",$N$8:$N$207,"&gt;"&amp;N117,$N$8:$N$207,"&lt;"&amp;Q117))</f>
      </c>
      <c r="U117" s="15">
        <f>IF(OR(B117="",M117="нет"),"",IF(LEFT(L117,2)="ок","","да"))</f>
      </c>
    </row>
    <row r="118" spans="1:21" x14ac:dyDescent="0.25">
      <c r="A118" s="11"/>
      <c r="B118" s="12"/>
      <c r="C118" s="12"/>
      <c r="D118" s="12"/>
      <c r="E118" s="13"/>
      <c r="F118" s="13"/>
      <c r="G118" s="11"/>
      <c r="H118" s="12"/>
      <c r="I118" s="12"/>
      <c r="J118" s="12"/>
      <c r="K118" s="14">
        <f>IF(C118="","",IF(COUNTIF('Пример — столы'!$A5:$A54,C118)=0,"нет в справочнике",IF(COUNTIFS('Пример — столы'!$A5:$A54,C118,'Пример — столы'!$B5:$B54,"&gt;0")=0,"не указано",VLOOKUP(C118,'Пример — столы'!$A5:$B54,2,0))))</f>
      </c>
      <c r="L118" s="14">
        <f>IF(B118="","",IF(M118="нет","не занимает стол — статус «"&amp;I118&amp;"»",IF(OR(A118="",C118="",D118="",E118="",F118=""),"нужно уточнить: дата, стол, гости, начало и окончание",IF(OR(K118="нет в справочнике",K118="не указано"),"нужно уточнить вместимость стола "&amp;C118,IF(O118&lt;=N118,"окончание не позже начала — проверьте время или впишите дату окончания",IF(P118="","нужно уточнить резерв между посадками",IF(AND(D118&lt;=K118,R118=0),"ок: мест хватает, пересечений нет",TRIM(IF(D118&gt;K118,"гостей "&amp;D118&amp;" при "&amp;K118&amp;" местах — нужен другой стол. ","")&amp;IF(R118&gt;0,IF(AND(ISNUMBER(S118),S118&gt;N118),"пересечение "&amp;(MIN(S118,Q118)-N118)&amp;" мин: стол занят другой бронью до "&amp;INT(MOD(S118,1440)/60)&amp;":"&amp;TEXT(MOD(S118,60),"00")&amp;" (с резервом) — свободен не раньше этого времени",IF(AND(ISNUMBER(T118),T118&gt;0),"пересечение "&amp;(Q118-T118)&amp;" мин: следующая бронь с "&amp;INT(MOD(T118,1440)/60)&amp;":"&amp;TEXT(MOD(T118,60),"00")&amp;", а стол освободится (с резервом) в "&amp;INT(MOD(Q118,1440)/60)&amp;":"&amp;TEXT(MOD(Q118,60),"00"),"пересечение с другой бронью этого стола в то же время")),"")))))))))</f>
      </c>
      <c r="M118" s="15">
        <f>IF(B118="","",IF(OR(I118="отменена",I118="не пришли"),"нет","да"))</f>
      </c>
      <c r="N118" s="15">
        <f>IF(OR(A118="",E118=""),"",ROUND((A118+E118)*1440,0))</f>
      </c>
      <c r="O118" s="15">
        <f>IF(OR(A118="",F118=""),"",ROUND((IF(G118="",A118,G118)+F118)*1440,0))</f>
      </c>
      <c r="P118" s="15">
        <f>IF(H118&lt;&gt;"",H118,IF($D$3&lt;&gt;"",$D$3,""))</f>
      </c>
      <c r="Q118" s="15">
        <f>IF(OR(O118="",P118=""),"",O118+P118)</f>
      </c>
      <c r="R118" s="15">
        <f>IF(OR(M118&lt;&gt;"да",C118="",N118="",Q118="",O118&lt;=N118),"",COUNTIFS($C$8:$C$207,C118,$M$8:$M$207,"да",$N$8:$N$207,"&lt;"&amp;Q118,$Q$8:$Q$207,"&gt;"&amp;N118)-1)</f>
      </c>
      <c r="S118" s="15">
        <f>IF(OR(R118="",R118=0),"",MAXIFS($Q$8:$Q$207,$C$8:$C$207,C118,$M$8:$M$207,"да",$N$8:$N$207,"&lt;"&amp;N118,$Q$8:$Q$207,"&gt;"&amp;N118))</f>
      </c>
      <c r="T118" s="15">
        <f>IF(OR(R118="",R118=0),"",MINIFS($N$8:$N$207,$C$8:$C$207,C118,$M$8:$M$207,"да",$N$8:$N$207,"&gt;"&amp;N118,$N$8:$N$207,"&lt;"&amp;Q118))</f>
      </c>
      <c r="U118" s="15">
        <f>IF(OR(B118="",M118="нет"),"",IF(LEFT(L118,2)="ок","","да"))</f>
      </c>
    </row>
    <row r="119" spans="1:21" x14ac:dyDescent="0.25">
      <c r="A119" s="11"/>
      <c r="B119" s="12"/>
      <c r="C119" s="12"/>
      <c r="D119" s="12"/>
      <c r="E119" s="13"/>
      <c r="F119" s="13"/>
      <c r="G119" s="11"/>
      <c r="H119" s="12"/>
      <c r="I119" s="12"/>
      <c r="J119" s="12"/>
      <c r="K119" s="14">
        <f>IF(C119="","",IF(COUNTIF('Пример — столы'!$A5:$A54,C119)=0,"нет в справочнике",IF(COUNTIFS('Пример — столы'!$A5:$A54,C119,'Пример — столы'!$B5:$B54,"&gt;0")=0,"не указано",VLOOKUP(C119,'Пример — столы'!$A5:$B54,2,0))))</f>
      </c>
      <c r="L119" s="14">
        <f>IF(B119="","",IF(M119="нет","не занимает стол — статус «"&amp;I119&amp;"»",IF(OR(A119="",C119="",D119="",E119="",F119=""),"нужно уточнить: дата, стол, гости, начало и окончание",IF(OR(K119="нет в справочнике",K119="не указано"),"нужно уточнить вместимость стола "&amp;C119,IF(O119&lt;=N119,"окончание не позже начала — проверьте время или впишите дату окончания",IF(P119="","нужно уточнить резерв между посадками",IF(AND(D119&lt;=K119,R119=0),"ок: мест хватает, пересечений нет",TRIM(IF(D119&gt;K119,"гостей "&amp;D119&amp;" при "&amp;K119&amp;" местах — нужен другой стол. ","")&amp;IF(R119&gt;0,IF(AND(ISNUMBER(S119),S119&gt;N119),"пересечение "&amp;(MIN(S119,Q119)-N119)&amp;" мин: стол занят другой бронью до "&amp;INT(MOD(S119,1440)/60)&amp;":"&amp;TEXT(MOD(S119,60),"00")&amp;" (с резервом) — свободен не раньше этого времени",IF(AND(ISNUMBER(T119),T119&gt;0),"пересечение "&amp;(Q119-T119)&amp;" мин: следующая бронь с "&amp;INT(MOD(T119,1440)/60)&amp;":"&amp;TEXT(MOD(T119,60),"00")&amp;", а стол освободится (с резервом) в "&amp;INT(MOD(Q119,1440)/60)&amp;":"&amp;TEXT(MOD(Q119,60),"00"),"пересечение с другой бронью этого стола в то же время")),"")))))))))</f>
      </c>
      <c r="M119" s="15">
        <f>IF(B119="","",IF(OR(I119="отменена",I119="не пришли"),"нет","да"))</f>
      </c>
      <c r="N119" s="15">
        <f>IF(OR(A119="",E119=""),"",ROUND((A119+E119)*1440,0))</f>
      </c>
      <c r="O119" s="15">
        <f>IF(OR(A119="",F119=""),"",ROUND((IF(G119="",A119,G119)+F119)*1440,0))</f>
      </c>
      <c r="P119" s="15">
        <f>IF(H119&lt;&gt;"",H119,IF($D$3&lt;&gt;"",$D$3,""))</f>
      </c>
      <c r="Q119" s="15">
        <f>IF(OR(O119="",P119=""),"",O119+P119)</f>
      </c>
      <c r="R119" s="15">
        <f>IF(OR(M119&lt;&gt;"да",C119="",N119="",Q119="",O119&lt;=N119),"",COUNTIFS($C$8:$C$207,C119,$M$8:$M$207,"да",$N$8:$N$207,"&lt;"&amp;Q119,$Q$8:$Q$207,"&gt;"&amp;N119)-1)</f>
      </c>
      <c r="S119" s="15">
        <f>IF(OR(R119="",R119=0),"",MAXIFS($Q$8:$Q$207,$C$8:$C$207,C119,$M$8:$M$207,"да",$N$8:$N$207,"&lt;"&amp;N119,$Q$8:$Q$207,"&gt;"&amp;N119))</f>
      </c>
      <c r="T119" s="15">
        <f>IF(OR(R119="",R119=0),"",MINIFS($N$8:$N$207,$C$8:$C$207,C119,$M$8:$M$207,"да",$N$8:$N$207,"&gt;"&amp;N119,$N$8:$N$207,"&lt;"&amp;Q119))</f>
      </c>
      <c r="U119" s="15">
        <f>IF(OR(B119="",M119="нет"),"",IF(LEFT(L119,2)="ок","","да"))</f>
      </c>
    </row>
    <row r="120" spans="1:21" x14ac:dyDescent="0.25">
      <c r="A120" s="11"/>
      <c r="B120" s="12"/>
      <c r="C120" s="12"/>
      <c r="D120" s="12"/>
      <c r="E120" s="13"/>
      <c r="F120" s="13"/>
      <c r="G120" s="11"/>
      <c r="H120" s="12"/>
      <c r="I120" s="12"/>
      <c r="J120" s="12"/>
      <c r="K120" s="14">
        <f>IF(C120="","",IF(COUNTIF('Пример — столы'!$A5:$A54,C120)=0,"нет в справочнике",IF(COUNTIFS('Пример — столы'!$A5:$A54,C120,'Пример — столы'!$B5:$B54,"&gt;0")=0,"не указано",VLOOKUP(C120,'Пример — столы'!$A5:$B54,2,0))))</f>
      </c>
      <c r="L120" s="14">
        <f>IF(B120="","",IF(M120="нет","не занимает стол — статус «"&amp;I120&amp;"»",IF(OR(A120="",C120="",D120="",E120="",F120=""),"нужно уточнить: дата, стол, гости, начало и окончание",IF(OR(K120="нет в справочнике",K120="не указано"),"нужно уточнить вместимость стола "&amp;C120,IF(O120&lt;=N120,"окончание не позже начала — проверьте время или впишите дату окончания",IF(P120="","нужно уточнить резерв между посадками",IF(AND(D120&lt;=K120,R120=0),"ок: мест хватает, пересечений нет",TRIM(IF(D120&gt;K120,"гостей "&amp;D120&amp;" при "&amp;K120&amp;" местах — нужен другой стол. ","")&amp;IF(R120&gt;0,IF(AND(ISNUMBER(S120),S120&gt;N120),"пересечение "&amp;(MIN(S120,Q120)-N120)&amp;" мин: стол занят другой бронью до "&amp;INT(MOD(S120,1440)/60)&amp;":"&amp;TEXT(MOD(S120,60),"00")&amp;" (с резервом) — свободен не раньше этого времени",IF(AND(ISNUMBER(T120),T120&gt;0),"пересечение "&amp;(Q120-T120)&amp;" мин: следующая бронь с "&amp;INT(MOD(T120,1440)/60)&amp;":"&amp;TEXT(MOD(T120,60),"00")&amp;", а стол освободится (с резервом) в "&amp;INT(MOD(Q120,1440)/60)&amp;":"&amp;TEXT(MOD(Q120,60),"00"),"пересечение с другой бронью этого стола в то же время")),"")))))))))</f>
      </c>
      <c r="M120" s="15">
        <f>IF(B120="","",IF(OR(I120="отменена",I120="не пришли"),"нет","да"))</f>
      </c>
      <c r="N120" s="15">
        <f>IF(OR(A120="",E120=""),"",ROUND((A120+E120)*1440,0))</f>
      </c>
      <c r="O120" s="15">
        <f>IF(OR(A120="",F120=""),"",ROUND((IF(G120="",A120,G120)+F120)*1440,0))</f>
      </c>
      <c r="P120" s="15">
        <f>IF(H120&lt;&gt;"",H120,IF($D$3&lt;&gt;"",$D$3,""))</f>
      </c>
      <c r="Q120" s="15">
        <f>IF(OR(O120="",P120=""),"",O120+P120)</f>
      </c>
      <c r="R120" s="15">
        <f>IF(OR(M120&lt;&gt;"да",C120="",N120="",Q120="",O120&lt;=N120),"",COUNTIFS($C$8:$C$207,C120,$M$8:$M$207,"да",$N$8:$N$207,"&lt;"&amp;Q120,$Q$8:$Q$207,"&gt;"&amp;N120)-1)</f>
      </c>
      <c r="S120" s="15">
        <f>IF(OR(R120="",R120=0),"",MAXIFS($Q$8:$Q$207,$C$8:$C$207,C120,$M$8:$M$207,"да",$N$8:$N$207,"&lt;"&amp;N120,$Q$8:$Q$207,"&gt;"&amp;N120))</f>
      </c>
      <c r="T120" s="15">
        <f>IF(OR(R120="",R120=0),"",MINIFS($N$8:$N$207,$C$8:$C$207,C120,$M$8:$M$207,"да",$N$8:$N$207,"&gt;"&amp;N120,$N$8:$N$207,"&lt;"&amp;Q120))</f>
      </c>
      <c r="U120" s="15">
        <f>IF(OR(B120="",M120="нет"),"",IF(LEFT(L120,2)="ок","","да"))</f>
      </c>
    </row>
    <row r="121" spans="1:21" x14ac:dyDescent="0.25">
      <c r="A121" s="11"/>
      <c r="B121" s="12"/>
      <c r="C121" s="12"/>
      <c r="D121" s="12"/>
      <c r="E121" s="13"/>
      <c r="F121" s="13"/>
      <c r="G121" s="11"/>
      <c r="H121" s="12"/>
      <c r="I121" s="12"/>
      <c r="J121" s="12"/>
      <c r="K121" s="14">
        <f>IF(C121="","",IF(COUNTIF('Пример — столы'!$A5:$A54,C121)=0,"нет в справочнике",IF(COUNTIFS('Пример — столы'!$A5:$A54,C121,'Пример — столы'!$B5:$B54,"&gt;0")=0,"не указано",VLOOKUP(C121,'Пример — столы'!$A5:$B54,2,0))))</f>
      </c>
      <c r="L121" s="14">
        <f>IF(B121="","",IF(M121="нет","не занимает стол — статус «"&amp;I121&amp;"»",IF(OR(A121="",C121="",D121="",E121="",F121=""),"нужно уточнить: дата, стол, гости, начало и окончание",IF(OR(K121="нет в справочнике",K121="не указано"),"нужно уточнить вместимость стола "&amp;C121,IF(O121&lt;=N121,"окончание не позже начала — проверьте время или впишите дату окончания",IF(P121="","нужно уточнить резерв между посадками",IF(AND(D121&lt;=K121,R121=0),"ок: мест хватает, пересечений нет",TRIM(IF(D121&gt;K121,"гостей "&amp;D121&amp;" при "&amp;K121&amp;" местах — нужен другой стол. ","")&amp;IF(R121&gt;0,IF(AND(ISNUMBER(S121),S121&gt;N121),"пересечение "&amp;(MIN(S121,Q121)-N121)&amp;" мин: стол занят другой бронью до "&amp;INT(MOD(S121,1440)/60)&amp;":"&amp;TEXT(MOD(S121,60),"00")&amp;" (с резервом) — свободен не раньше этого времени",IF(AND(ISNUMBER(T121),T121&gt;0),"пересечение "&amp;(Q121-T121)&amp;" мин: следующая бронь с "&amp;INT(MOD(T121,1440)/60)&amp;":"&amp;TEXT(MOD(T121,60),"00")&amp;", а стол освободится (с резервом) в "&amp;INT(MOD(Q121,1440)/60)&amp;":"&amp;TEXT(MOD(Q121,60),"00"),"пересечение с другой бронью этого стола в то же время")),"")))))))))</f>
      </c>
      <c r="M121" s="15">
        <f>IF(B121="","",IF(OR(I121="отменена",I121="не пришли"),"нет","да"))</f>
      </c>
      <c r="N121" s="15">
        <f>IF(OR(A121="",E121=""),"",ROUND((A121+E121)*1440,0))</f>
      </c>
      <c r="O121" s="15">
        <f>IF(OR(A121="",F121=""),"",ROUND((IF(G121="",A121,G121)+F121)*1440,0))</f>
      </c>
      <c r="P121" s="15">
        <f>IF(H121&lt;&gt;"",H121,IF($D$3&lt;&gt;"",$D$3,""))</f>
      </c>
      <c r="Q121" s="15">
        <f>IF(OR(O121="",P121=""),"",O121+P121)</f>
      </c>
      <c r="R121" s="15">
        <f>IF(OR(M121&lt;&gt;"да",C121="",N121="",Q121="",O121&lt;=N121),"",COUNTIFS($C$8:$C$207,C121,$M$8:$M$207,"да",$N$8:$N$207,"&lt;"&amp;Q121,$Q$8:$Q$207,"&gt;"&amp;N121)-1)</f>
      </c>
      <c r="S121" s="15">
        <f>IF(OR(R121="",R121=0),"",MAXIFS($Q$8:$Q$207,$C$8:$C$207,C121,$M$8:$M$207,"да",$N$8:$N$207,"&lt;"&amp;N121,$Q$8:$Q$207,"&gt;"&amp;N121))</f>
      </c>
      <c r="T121" s="15">
        <f>IF(OR(R121="",R121=0),"",MINIFS($N$8:$N$207,$C$8:$C$207,C121,$M$8:$M$207,"да",$N$8:$N$207,"&gt;"&amp;N121,$N$8:$N$207,"&lt;"&amp;Q121))</f>
      </c>
      <c r="U121" s="15">
        <f>IF(OR(B121="",M121="нет"),"",IF(LEFT(L121,2)="ок","","да"))</f>
      </c>
    </row>
    <row r="122" spans="1:21" x14ac:dyDescent="0.25">
      <c r="A122" s="11"/>
      <c r="B122" s="12"/>
      <c r="C122" s="12"/>
      <c r="D122" s="12"/>
      <c r="E122" s="13"/>
      <c r="F122" s="13"/>
      <c r="G122" s="11"/>
      <c r="H122" s="12"/>
      <c r="I122" s="12"/>
      <c r="J122" s="12"/>
      <c r="K122" s="14">
        <f>IF(C122="","",IF(COUNTIF('Пример — столы'!$A5:$A54,C122)=0,"нет в справочнике",IF(COUNTIFS('Пример — столы'!$A5:$A54,C122,'Пример — столы'!$B5:$B54,"&gt;0")=0,"не указано",VLOOKUP(C122,'Пример — столы'!$A5:$B54,2,0))))</f>
      </c>
      <c r="L122" s="14">
        <f>IF(B122="","",IF(M122="нет","не занимает стол — статус «"&amp;I122&amp;"»",IF(OR(A122="",C122="",D122="",E122="",F122=""),"нужно уточнить: дата, стол, гости, начало и окончание",IF(OR(K122="нет в справочнике",K122="не указано"),"нужно уточнить вместимость стола "&amp;C122,IF(O122&lt;=N122,"окончание не позже начала — проверьте время или впишите дату окончания",IF(P122="","нужно уточнить резерв между посадками",IF(AND(D122&lt;=K122,R122=0),"ок: мест хватает, пересечений нет",TRIM(IF(D122&gt;K122,"гостей "&amp;D122&amp;" при "&amp;K122&amp;" местах — нужен другой стол. ","")&amp;IF(R122&gt;0,IF(AND(ISNUMBER(S122),S122&gt;N122),"пересечение "&amp;(MIN(S122,Q122)-N122)&amp;" мин: стол занят другой бронью до "&amp;INT(MOD(S122,1440)/60)&amp;":"&amp;TEXT(MOD(S122,60),"00")&amp;" (с резервом) — свободен не раньше этого времени",IF(AND(ISNUMBER(T122),T122&gt;0),"пересечение "&amp;(Q122-T122)&amp;" мин: следующая бронь с "&amp;INT(MOD(T122,1440)/60)&amp;":"&amp;TEXT(MOD(T122,60),"00")&amp;", а стол освободится (с резервом) в "&amp;INT(MOD(Q122,1440)/60)&amp;":"&amp;TEXT(MOD(Q122,60),"00"),"пересечение с другой бронью этого стола в то же время")),"")))))))))</f>
      </c>
      <c r="M122" s="15">
        <f>IF(B122="","",IF(OR(I122="отменена",I122="не пришли"),"нет","да"))</f>
      </c>
      <c r="N122" s="15">
        <f>IF(OR(A122="",E122=""),"",ROUND((A122+E122)*1440,0))</f>
      </c>
      <c r="O122" s="15">
        <f>IF(OR(A122="",F122=""),"",ROUND((IF(G122="",A122,G122)+F122)*1440,0))</f>
      </c>
      <c r="P122" s="15">
        <f>IF(H122&lt;&gt;"",H122,IF($D$3&lt;&gt;"",$D$3,""))</f>
      </c>
      <c r="Q122" s="15">
        <f>IF(OR(O122="",P122=""),"",O122+P122)</f>
      </c>
      <c r="R122" s="15">
        <f>IF(OR(M122&lt;&gt;"да",C122="",N122="",Q122="",O122&lt;=N122),"",COUNTIFS($C$8:$C$207,C122,$M$8:$M$207,"да",$N$8:$N$207,"&lt;"&amp;Q122,$Q$8:$Q$207,"&gt;"&amp;N122)-1)</f>
      </c>
      <c r="S122" s="15">
        <f>IF(OR(R122="",R122=0),"",MAXIFS($Q$8:$Q$207,$C$8:$C$207,C122,$M$8:$M$207,"да",$N$8:$N$207,"&lt;"&amp;N122,$Q$8:$Q$207,"&gt;"&amp;N122))</f>
      </c>
      <c r="T122" s="15">
        <f>IF(OR(R122="",R122=0),"",MINIFS($N$8:$N$207,$C$8:$C$207,C122,$M$8:$M$207,"да",$N$8:$N$207,"&gt;"&amp;N122,$N$8:$N$207,"&lt;"&amp;Q122))</f>
      </c>
      <c r="U122" s="15">
        <f>IF(OR(B122="",M122="нет"),"",IF(LEFT(L122,2)="ок","","да"))</f>
      </c>
    </row>
    <row r="123" spans="1:21" x14ac:dyDescent="0.25">
      <c r="A123" s="11"/>
      <c r="B123" s="12"/>
      <c r="C123" s="12"/>
      <c r="D123" s="12"/>
      <c r="E123" s="13"/>
      <c r="F123" s="13"/>
      <c r="G123" s="11"/>
      <c r="H123" s="12"/>
      <c r="I123" s="12"/>
      <c r="J123" s="12"/>
      <c r="K123" s="14">
        <f>IF(C123="","",IF(COUNTIF('Пример — столы'!$A5:$A54,C123)=0,"нет в справочнике",IF(COUNTIFS('Пример — столы'!$A5:$A54,C123,'Пример — столы'!$B5:$B54,"&gt;0")=0,"не указано",VLOOKUP(C123,'Пример — столы'!$A5:$B54,2,0))))</f>
      </c>
      <c r="L123" s="14">
        <f>IF(B123="","",IF(M123="нет","не занимает стол — статус «"&amp;I123&amp;"»",IF(OR(A123="",C123="",D123="",E123="",F123=""),"нужно уточнить: дата, стол, гости, начало и окончание",IF(OR(K123="нет в справочнике",K123="не указано"),"нужно уточнить вместимость стола "&amp;C123,IF(O123&lt;=N123,"окончание не позже начала — проверьте время или впишите дату окончания",IF(P123="","нужно уточнить резерв между посадками",IF(AND(D123&lt;=K123,R123=0),"ок: мест хватает, пересечений нет",TRIM(IF(D123&gt;K123,"гостей "&amp;D123&amp;" при "&amp;K123&amp;" местах — нужен другой стол. ","")&amp;IF(R123&gt;0,IF(AND(ISNUMBER(S123),S123&gt;N123),"пересечение "&amp;(MIN(S123,Q123)-N123)&amp;" мин: стол занят другой бронью до "&amp;INT(MOD(S123,1440)/60)&amp;":"&amp;TEXT(MOD(S123,60),"00")&amp;" (с резервом) — свободен не раньше этого времени",IF(AND(ISNUMBER(T123),T123&gt;0),"пересечение "&amp;(Q123-T123)&amp;" мин: следующая бронь с "&amp;INT(MOD(T123,1440)/60)&amp;":"&amp;TEXT(MOD(T123,60),"00")&amp;", а стол освободится (с резервом) в "&amp;INT(MOD(Q123,1440)/60)&amp;":"&amp;TEXT(MOD(Q123,60),"00"),"пересечение с другой бронью этого стола в то же время")),"")))))))))</f>
      </c>
      <c r="M123" s="15">
        <f>IF(B123="","",IF(OR(I123="отменена",I123="не пришли"),"нет","да"))</f>
      </c>
      <c r="N123" s="15">
        <f>IF(OR(A123="",E123=""),"",ROUND((A123+E123)*1440,0))</f>
      </c>
      <c r="O123" s="15">
        <f>IF(OR(A123="",F123=""),"",ROUND((IF(G123="",A123,G123)+F123)*1440,0))</f>
      </c>
      <c r="P123" s="15">
        <f>IF(H123&lt;&gt;"",H123,IF($D$3&lt;&gt;"",$D$3,""))</f>
      </c>
      <c r="Q123" s="15">
        <f>IF(OR(O123="",P123=""),"",O123+P123)</f>
      </c>
      <c r="R123" s="15">
        <f>IF(OR(M123&lt;&gt;"да",C123="",N123="",Q123="",O123&lt;=N123),"",COUNTIFS($C$8:$C$207,C123,$M$8:$M$207,"да",$N$8:$N$207,"&lt;"&amp;Q123,$Q$8:$Q$207,"&gt;"&amp;N123)-1)</f>
      </c>
      <c r="S123" s="15">
        <f>IF(OR(R123="",R123=0),"",MAXIFS($Q$8:$Q$207,$C$8:$C$207,C123,$M$8:$M$207,"да",$N$8:$N$207,"&lt;"&amp;N123,$Q$8:$Q$207,"&gt;"&amp;N123))</f>
      </c>
      <c r="T123" s="15">
        <f>IF(OR(R123="",R123=0),"",MINIFS($N$8:$N$207,$C$8:$C$207,C123,$M$8:$M$207,"да",$N$8:$N$207,"&gt;"&amp;N123,$N$8:$N$207,"&lt;"&amp;Q123))</f>
      </c>
      <c r="U123" s="15">
        <f>IF(OR(B123="",M123="нет"),"",IF(LEFT(L123,2)="ок","","да"))</f>
      </c>
    </row>
    <row r="124" spans="1:21" x14ac:dyDescent="0.25">
      <c r="A124" s="11"/>
      <c r="B124" s="12"/>
      <c r="C124" s="12"/>
      <c r="D124" s="12"/>
      <c r="E124" s="13"/>
      <c r="F124" s="13"/>
      <c r="G124" s="11"/>
      <c r="H124" s="12"/>
      <c r="I124" s="12"/>
      <c r="J124" s="12"/>
      <c r="K124" s="14">
        <f>IF(C124="","",IF(COUNTIF('Пример — столы'!$A5:$A54,C124)=0,"нет в справочнике",IF(COUNTIFS('Пример — столы'!$A5:$A54,C124,'Пример — столы'!$B5:$B54,"&gt;0")=0,"не указано",VLOOKUP(C124,'Пример — столы'!$A5:$B54,2,0))))</f>
      </c>
      <c r="L124" s="14">
        <f>IF(B124="","",IF(M124="нет","не занимает стол — статус «"&amp;I124&amp;"»",IF(OR(A124="",C124="",D124="",E124="",F124=""),"нужно уточнить: дата, стол, гости, начало и окончание",IF(OR(K124="нет в справочнике",K124="не указано"),"нужно уточнить вместимость стола "&amp;C124,IF(O124&lt;=N124,"окончание не позже начала — проверьте время или впишите дату окончания",IF(P124="","нужно уточнить резерв между посадками",IF(AND(D124&lt;=K124,R124=0),"ок: мест хватает, пересечений нет",TRIM(IF(D124&gt;K124,"гостей "&amp;D124&amp;" при "&amp;K124&amp;" местах — нужен другой стол. ","")&amp;IF(R124&gt;0,IF(AND(ISNUMBER(S124),S124&gt;N124),"пересечение "&amp;(MIN(S124,Q124)-N124)&amp;" мин: стол занят другой бронью до "&amp;INT(MOD(S124,1440)/60)&amp;":"&amp;TEXT(MOD(S124,60),"00")&amp;" (с резервом) — свободен не раньше этого времени",IF(AND(ISNUMBER(T124),T124&gt;0),"пересечение "&amp;(Q124-T124)&amp;" мин: следующая бронь с "&amp;INT(MOD(T124,1440)/60)&amp;":"&amp;TEXT(MOD(T124,60),"00")&amp;", а стол освободится (с резервом) в "&amp;INT(MOD(Q124,1440)/60)&amp;":"&amp;TEXT(MOD(Q124,60),"00"),"пересечение с другой бронью этого стола в то же время")),"")))))))))</f>
      </c>
      <c r="M124" s="15">
        <f>IF(B124="","",IF(OR(I124="отменена",I124="не пришли"),"нет","да"))</f>
      </c>
      <c r="N124" s="15">
        <f>IF(OR(A124="",E124=""),"",ROUND((A124+E124)*1440,0))</f>
      </c>
      <c r="O124" s="15">
        <f>IF(OR(A124="",F124=""),"",ROUND((IF(G124="",A124,G124)+F124)*1440,0))</f>
      </c>
      <c r="P124" s="15">
        <f>IF(H124&lt;&gt;"",H124,IF($D$3&lt;&gt;"",$D$3,""))</f>
      </c>
      <c r="Q124" s="15">
        <f>IF(OR(O124="",P124=""),"",O124+P124)</f>
      </c>
      <c r="R124" s="15">
        <f>IF(OR(M124&lt;&gt;"да",C124="",N124="",Q124="",O124&lt;=N124),"",COUNTIFS($C$8:$C$207,C124,$M$8:$M$207,"да",$N$8:$N$207,"&lt;"&amp;Q124,$Q$8:$Q$207,"&gt;"&amp;N124)-1)</f>
      </c>
      <c r="S124" s="15">
        <f>IF(OR(R124="",R124=0),"",MAXIFS($Q$8:$Q$207,$C$8:$C$207,C124,$M$8:$M$207,"да",$N$8:$N$207,"&lt;"&amp;N124,$Q$8:$Q$207,"&gt;"&amp;N124))</f>
      </c>
      <c r="T124" s="15">
        <f>IF(OR(R124="",R124=0),"",MINIFS($N$8:$N$207,$C$8:$C$207,C124,$M$8:$M$207,"да",$N$8:$N$207,"&gt;"&amp;N124,$N$8:$N$207,"&lt;"&amp;Q124))</f>
      </c>
      <c r="U124" s="15">
        <f>IF(OR(B124="",M124="нет"),"",IF(LEFT(L124,2)="ок","","да"))</f>
      </c>
    </row>
    <row r="125" spans="1:21" x14ac:dyDescent="0.25">
      <c r="A125" s="11"/>
      <c r="B125" s="12"/>
      <c r="C125" s="12"/>
      <c r="D125" s="12"/>
      <c r="E125" s="13"/>
      <c r="F125" s="13"/>
      <c r="G125" s="11"/>
      <c r="H125" s="12"/>
      <c r="I125" s="12"/>
      <c r="J125" s="12"/>
      <c r="K125" s="14">
        <f>IF(C125="","",IF(COUNTIF('Пример — столы'!$A5:$A54,C125)=0,"нет в справочнике",IF(COUNTIFS('Пример — столы'!$A5:$A54,C125,'Пример — столы'!$B5:$B54,"&gt;0")=0,"не указано",VLOOKUP(C125,'Пример — столы'!$A5:$B54,2,0))))</f>
      </c>
      <c r="L125" s="14">
        <f>IF(B125="","",IF(M125="нет","не занимает стол — статус «"&amp;I125&amp;"»",IF(OR(A125="",C125="",D125="",E125="",F125=""),"нужно уточнить: дата, стол, гости, начало и окончание",IF(OR(K125="нет в справочнике",K125="не указано"),"нужно уточнить вместимость стола "&amp;C125,IF(O125&lt;=N125,"окончание не позже начала — проверьте время или впишите дату окончания",IF(P125="","нужно уточнить резерв между посадками",IF(AND(D125&lt;=K125,R125=0),"ок: мест хватает, пересечений нет",TRIM(IF(D125&gt;K125,"гостей "&amp;D125&amp;" при "&amp;K125&amp;" местах — нужен другой стол. ","")&amp;IF(R125&gt;0,IF(AND(ISNUMBER(S125),S125&gt;N125),"пересечение "&amp;(MIN(S125,Q125)-N125)&amp;" мин: стол занят другой бронью до "&amp;INT(MOD(S125,1440)/60)&amp;":"&amp;TEXT(MOD(S125,60),"00")&amp;" (с резервом) — свободен не раньше этого времени",IF(AND(ISNUMBER(T125),T125&gt;0),"пересечение "&amp;(Q125-T125)&amp;" мин: следующая бронь с "&amp;INT(MOD(T125,1440)/60)&amp;":"&amp;TEXT(MOD(T125,60),"00")&amp;", а стол освободится (с резервом) в "&amp;INT(MOD(Q125,1440)/60)&amp;":"&amp;TEXT(MOD(Q125,60),"00"),"пересечение с другой бронью этого стола в то же время")),"")))))))))</f>
      </c>
      <c r="M125" s="15">
        <f>IF(B125="","",IF(OR(I125="отменена",I125="не пришли"),"нет","да"))</f>
      </c>
      <c r="N125" s="15">
        <f>IF(OR(A125="",E125=""),"",ROUND((A125+E125)*1440,0))</f>
      </c>
      <c r="O125" s="15">
        <f>IF(OR(A125="",F125=""),"",ROUND((IF(G125="",A125,G125)+F125)*1440,0))</f>
      </c>
      <c r="P125" s="15">
        <f>IF(H125&lt;&gt;"",H125,IF($D$3&lt;&gt;"",$D$3,""))</f>
      </c>
      <c r="Q125" s="15">
        <f>IF(OR(O125="",P125=""),"",O125+P125)</f>
      </c>
      <c r="R125" s="15">
        <f>IF(OR(M125&lt;&gt;"да",C125="",N125="",Q125="",O125&lt;=N125),"",COUNTIFS($C$8:$C$207,C125,$M$8:$M$207,"да",$N$8:$N$207,"&lt;"&amp;Q125,$Q$8:$Q$207,"&gt;"&amp;N125)-1)</f>
      </c>
      <c r="S125" s="15">
        <f>IF(OR(R125="",R125=0),"",MAXIFS($Q$8:$Q$207,$C$8:$C$207,C125,$M$8:$M$207,"да",$N$8:$N$207,"&lt;"&amp;N125,$Q$8:$Q$207,"&gt;"&amp;N125))</f>
      </c>
      <c r="T125" s="15">
        <f>IF(OR(R125="",R125=0),"",MINIFS($N$8:$N$207,$C$8:$C$207,C125,$M$8:$M$207,"да",$N$8:$N$207,"&gt;"&amp;N125,$N$8:$N$207,"&lt;"&amp;Q125))</f>
      </c>
      <c r="U125" s="15">
        <f>IF(OR(B125="",M125="нет"),"",IF(LEFT(L125,2)="ок","","да"))</f>
      </c>
    </row>
    <row r="126" spans="1:21" x14ac:dyDescent="0.25">
      <c r="A126" s="11"/>
      <c r="B126" s="12"/>
      <c r="C126" s="12"/>
      <c r="D126" s="12"/>
      <c r="E126" s="13"/>
      <c r="F126" s="13"/>
      <c r="G126" s="11"/>
      <c r="H126" s="12"/>
      <c r="I126" s="12"/>
      <c r="J126" s="12"/>
      <c r="K126" s="14">
        <f>IF(C126="","",IF(COUNTIF('Пример — столы'!$A5:$A54,C126)=0,"нет в справочнике",IF(COUNTIFS('Пример — столы'!$A5:$A54,C126,'Пример — столы'!$B5:$B54,"&gt;0")=0,"не указано",VLOOKUP(C126,'Пример — столы'!$A5:$B54,2,0))))</f>
      </c>
      <c r="L126" s="14">
        <f>IF(B126="","",IF(M126="нет","не занимает стол — статус «"&amp;I126&amp;"»",IF(OR(A126="",C126="",D126="",E126="",F126=""),"нужно уточнить: дата, стол, гости, начало и окончание",IF(OR(K126="нет в справочнике",K126="не указано"),"нужно уточнить вместимость стола "&amp;C126,IF(O126&lt;=N126,"окончание не позже начала — проверьте время или впишите дату окончания",IF(P126="","нужно уточнить резерв между посадками",IF(AND(D126&lt;=K126,R126=0),"ок: мест хватает, пересечений нет",TRIM(IF(D126&gt;K126,"гостей "&amp;D126&amp;" при "&amp;K126&amp;" местах — нужен другой стол. ","")&amp;IF(R126&gt;0,IF(AND(ISNUMBER(S126),S126&gt;N126),"пересечение "&amp;(MIN(S126,Q126)-N126)&amp;" мин: стол занят другой бронью до "&amp;INT(MOD(S126,1440)/60)&amp;":"&amp;TEXT(MOD(S126,60),"00")&amp;" (с резервом) — свободен не раньше этого времени",IF(AND(ISNUMBER(T126),T126&gt;0),"пересечение "&amp;(Q126-T126)&amp;" мин: следующая бронь с "&amp;INT(MOD(T126,1440)/60)&amp;":"&amp;TEXT(MOD(T126,60),"00")&amp;", а стол освободится (с резервом) в "&amp;INT(MOD(Q126,1440)/60)&amp;":"&amp;TEXT(MOD(Q126,60),"00"),"пересечение с другой бронью этого стола в то же время")),"")))))))))</f>
      </c>
      <c r="M126" s="15">
        <f>IF(B126="","",IF(OR(I126="отменена",I126="не пришли"),"нет","да"))</f>
      </c>
      <c r="N126" s="15">
        <f>IF(OR(A126="",E126=""),"",ROUND((A126+E126)*1440,0))</f>
      </c>
      <c r="O126" s="15">
        <f>IF(OR(A126="",F126=""),"",ROUND((IF(G126="",A126,G126)+F126)*1440,0))</f>
      </c>
      <c r="P126" s="15">
        <f>IF(H126&lt;&gt;"",H126,IF($D$3&lt;&gt;"",$D$3,""))</f>
      </c>
      <c r="Q126" s="15">
        <f>IF(OR(O126="",P126=""),"",O126+P126)</f>
      </c>
      <c r="R126" s="15">
        <f>IF(OR(M126&lt;&gt;"да",C126="",N126="",Q126="",O126&lt;=N126),"",COUNTIFS($C$8:$C$207,C126,$M$8:$M$207,"да",$N$8:$N$207,"&lt;"&amp;Q126,$Q$8:$Q$207,"&gt;"&amp;N126)-1)</f>
      </c>
      <c r="S126" s="15">
        <f>IF(OR(R126="",R126=0),"",MAXIFS($Q$8:$Q$207,$C$8:$C$207,C126,$M$8:$M$207,"да",$N$8:$N$207,"&lt;"&amp;N126,$Q$8:$Q$207,"&gt;"&amp;N126))</f>
      </c>
      <c r="T126" s="15">
        <f>IF(OR(R126="",R126=0),"",MINIFS($N$8:$N$207,$C$8:$C$207,C126,$M$8:$M$207,"да",$N$8:$N$207,"&gt;"&amp;N126,$N$8:$N$207,"&lt;"&amp;Q126))</f>
      </c>
      <c r="U126" s="15">
        <f>IF(OR(B126="",M126="нет"),"",IF(LEFT(L126,2)="ок","","да"))</f>
      </c>
    </row>
    <row r="127" spans="1:21" x14ac:dyDescent="0.25">
      <c r="A127" s="11"/>
      <c r="B127" s="12"/>
      <c r="C127" s="12"/>
      <c r="D127" s="12"/>
      <c r="E127" s="13"/>
      <c r="F127" s="13"/>
      <c r="G127" s="11"/>
      <c r="H127" s="12"/>
      <c r="I127" s="12"/>
      <c r="J127" s="12"/>
      <c r="K127" s="14">
        <f>IF(C127="","",IF(COUNTIF('Пример — столы'!$A5:$A54,C127)=0,"нет в справочнике",IF(COUNTIFS('Пример — столы'!$A5:$A54,C127,'Пример — столы'!$B5:$B54,"&gt;0")=0,"не указано",VLOOKUP(C127,'Пример — столы'!$A5:$B54,2,0))))</f>
      </c>
      <c r="L127" s="14">
        <f>IF(B127="","",IF(M127="нет","не занимает стол — статус «"&amp;I127&amp;"»",IF(OR(A127="",C127="",D127="",E127="",F127=""),"нужно уточнить: дата, стол, гости, начало и окончание",IF(OR(K127="нет в справочнике",K127="не указано"),"нужно уточнить вместимость стола "&amp;C127,IF(O127&lt;=N127,"окончание не позже начала — проверьте время или впишите дату окончания",IF(P127="","нужно уточнить резерв между посадками",IF(AND(D127&lt;=K127,R127=0),"ок: мест хватает, пересечений нет",TRIM(IF(D127&gt;K127,"гостей "&amp;D127&amp;" при "&amp;K127&amp;" местах — нужен другой стол. ","")&amp;IF(R127&gt;0,IF(AND(ISNUMBER(S127),S127&gt;N127),"пересечение "&amp;(MIN(S127,Q127)-N127)&amp;" мин: стол занят другой бронью до "&amp;INT(MOD(S127,1440)/60)&amp;":"&amp;TEXT(MOD(S127,60),"00")&amp;" (с резервом) — свободен не раньше этого времени",IF(AND(ISNUMBER(T127),T127&gt;0),"пересечение "&amp;(Q127-T127)&amp;" мин: следующая бронь с "&amp;INT(MOD(T127,1440)/60)&amp;":"&amp;TEXT(MOD(T127,60),"00")&amp;", а стол освободится (с резервом) в "&amp;INT(MOD(Q127,1440)/60)&amp;":"&amp;TEXT(MOD(Q127,60),"00"),"пересечение с другой бронью этого стола в то же время")),"")))))))))</f>
      </c>
      <c r="M127" s="15">
        <f>IF(B127="","",IF(OR(I127="отменена",I127="не пришли"),"нет","да"))</f>
      </c>
      <c r="N127" s="15">
        <f>IF(OR(A127="",E127=""),"",ROUND((A127+E127)*1440,0))</f>
      </c>
      <c r="O127" s="15">
        <f>IF(OR(A127="",F127=""),"",ROUND((IF(G127="",A127,G127)+F127)*1440,0))</f>
      </c>
      <c r="P127" s="15">
        <f>IF(H127&lt;&gt;"",H127,IF($D$3&lt;&gt;"",$D$3,""))</f>
      </c>
      <c r="Q127" s="15">
        <f>IF(OR(O127="",P127=""),"",O127+P127)</f>
      </c>
      <c r="R127" s="15">
        <f>IF(OR(M127&lt;&gt;"да",C127="",N127="",Q127="",O127&lt;=N127),"",COUNTIFS($C$8:$C$207,C127,$M$8:$M$207,"да",$N$8:$N$207,"&lt;"&amp;Q127,$Q$8:$Q$207,"&gt;"&amp;N127)-1)</f>
      </c>
      <c r="S127" s="15">
        <f>IF(OR(R127="",R127=0),"",MAXIFS($Q$8:$Q$207,$C$8:$C$207,C127,$M$8:$M$207,"да",$N$8:$N$207,"&lt;"&amp;N127,$Q$8:$Q$207,"&gt;"&amp;N127))</f>
      </c>
      <c r="T127" s="15">
        <f>IF(OR(R127="",R127=0),"",MINIFS($N$8:$N$207,$C$8:$C$207,C127,$M$8:$M$207,"да",$N$8:$N$207,"&gt;"&amp;N127,$N$8:$N$207,"&lt;"&amp;Q127))</f>
      </c>
      <c r="U127" s="15">
        <f>IF(OR(B127="",M127="нет"),"",IF(LEFT(L127,2)="ок","","да"))</f>
      </c>
    </row>
    <row r="128" spans="1:21" x14ac:dyDescent="0.25">
      <c r="A128" s="11"/>
      <c r="B128" s="12"/>
      <c r="C128" s="12"/>
      <c r="D128" s="12"/>
      <c r="E128" s="13"/>
      <c r="F128" s="13"/>
      <c r="G128" s="11"/>
      <c r="H128" s="12"/>
      <c r="I128" s="12"/>
      <c r="J128" s="12"/>
      <c r="K128" s="14">
        <f>IF(C128="","",IF(COUNTIF('Пример — столы'!$A5:$A54,C128)=0,"нет в справочнике",IF(COUNTIFS('Пример — столы'!$A5:$A54,C128,'Пример — столы'!$B5:$B54,"&gt;0")=0,"не указано",VLOOKUP(C128,'Пример — столы'!$A5:$B54,2,0))))</f>
      </c>
      <c r="L128" s="14">
        <f>IF(B128="","",IF(M128="нет","не занимает стол — статус «"&amp;I128&amp;"»",IF(OR(A128="",C128="",D128="",E128="",F128=""),"нужно уточнить: дата, стол, гости, начало и окончание",IF(OR(K128="нет в справочнике",K128="не указано"),"нужно уточнить вместимость стола "&amp;C128,IF(O128&lt;=N128,"окончание не позже начала — проверьте время или впишите дату окончания",IF(P128="","нужно уточнить резерв между посадками",IF(AND(D128&lt;=K128,R128=0),"ок: мест хватает, пересечений нет",TRIM(IF(D128&gt;K128,"гостей "&amp;D128&amp;" при "&amp;K128&amp;" местах — нужен другой стол. ","")&amp;IF(R128&gt;0,IF(AND(ISNUMBER(S128),S128&gt;N128),"пересечение "&amp;(MIN(S128,Q128)-N128)&amp;" мин: стол занят другой бронью до "&amp;INT(MOD(S128,1440)/60)&amp;":"&amp;TEXT(MOD(S128,60),"00")&amp;" (с резервом) — свободен не раньше этого времени",IF(AND(ISNUMBER(T128),T128&gt;0),"пересечение "&amp;(Q128-T128)&amp;" мин: следующая бронь с "&amp;INT(MOD(T128,1440)/60)&amp;":"&amp;TEXT(MOD(T128,60),"00")&amp;", а стол освободится (с резервом) в "&amp;INT(MOD(Q128,1440)/60)&amp;":"&amp;TEXT(MOD(Q128,60),"00"),"пересечение с другой бронью этого стола в то же время")),"")))))))))</f>
      </c>
      <c r="M128" s="15">
        <f>IF(B128="","",IF(OR(I128="отменена",I128="не пришли"),"нет","да"))</f>
      </c>
      <c r="N128" s="15">
        <f>IF(OR(A128="",E128=""),"",ROUND((A128+E128)*1440,0))</f>
      </c>
      <c r="O128" s="15">
        <f>IF(OR(A128="",F128=""),"",ROUND((IF(G128="",A128,G128)+F128)*1440,0))</f>
      </c>
      <c r="P128" s="15">
        <f>IF(H128&lt;&gt;"",H128,IF($D$3&lt;&gt;"",$D$3,""))</f>
      </c>
      <c r="Q128" s="15">
        <f>IF(OR(O128="",P128=""),"",O128+P128)</f>
      </c>
      <c r="R128" s="15">
        <f>IF(OR(M128&lt;&gt;"да",C128="",N128="",Q128="",O128&lt;=N128),"",COUNTIFS($C$8:$C$207,C128,$M$8:$M$207,"да",$N$8:$N$207,"&lt;"&amp;Q128,$Q$8:$Q$207,"&gt;"&amp;N128)-1)</f>
      </c>
      <c r="S128" s="15">
        <f>IF(OR(R128="",R128=0),"",MAXIFS($Q$8:$Q$207,$C$8:$C$207,C128,$M$8:$M$207,"да",$N$8:$N$207,"&lt;"&amp;N128,$Q$8:$Q$207,"&gt;"&amp;N128))</f>
      </c>
      <c r="T128" s="15">
        <f>IF(OR(R128="",R128=0),"",MINIFS($N$8:$N$207,$C$8:$C$207,C128,$M$8:$M$207,"да",$N$8:$N$207,"&gt;"&amp;N128,$N$8:$N$207,"&lt;"&amp;Q128))</f>
      </c>
      <c r="U128" s="15">
        <f>IF(OR(B128="",M128="нет"),"",IF(LEFT(L128,2)="ок","","да"))</f>
      </c>
    </row>
    <row r="129" spans="1:21" x14ac:dyDescent="0.25">
      <c r="A129" s="11"/>
      <c r="B129" s="12"/>
      <c r="C129" s="12"/>
      <c r="D129" s="12"/>
      <c r="E129" s="13"/>
      <c r="F129" s="13"/>
      <c r="G129" s="11"/>
      <c r="H129" s="12"/>
      <c r="I129" s="12"/>
      <c r="J129" s="12"/>
      <c r="K129" s="14">
        <f>IF(C129="","",IF(COUNTIF('Пример — столы'!$A5:$A54,C129)=0,"нет в справочнике",IF(COUNTIFS('Пример — столы'!$A5:$A54,C129,'Пример — столы'!$B5:$B54,"&gt;0")=0,"не указано",VLOOKUP(C129,'Пример — столы'!$A5:$B54,2,0))))</f>
      </c>
      <c r="L129" s="14">
        <f>IF(B129="","",IF(M129="нет","не занимает стол — статус «"&amp;I129&amp;"»",IF(OR(A129="",C129="",D129="",E129="",F129=""),"нужно уточнить: дата, стол, гости, начало и окончание",IF(OR(K129="нет в справочнике",K129="не указано"),"нужно уточнить вместимость стола "&amp;C129,IF(O129&lt;=N129,"окончание не позже начала — проверьте время или впишите дату окончания",IF(P129="","нужно уточнить резерв между посадками",IF(AND(D129&lt;=K129,R129=0),"ок: мест хватает, пересечений нет",TRIM(IF(D129&gt;K129,"гостей "&amp;D129&amp;" при "&amp;K129&amp;" местах — нужен другой стол. ","")&amp;IF(R129&gt;0,IF(AND(ISNUMBER(S129),S129&gt;N129),"пересечение "&amp;(MIN(S129,Q129)-N129)&amp;" мин: стол занят другой бронью до "&amp;INT(MOD(S129,1440)/60)&amp;":"&amp;TEXT(MOD(S129,60),"00")&amp;" (с резервом) — свободен не раньше этого времени",IF(AND(ISNUMBER(T129),T129&gt;0),"пересечение "&amp;(Q129-T129)&amp;" мин: следующая бронь с "&amp;INT(MOD(T129,1440)/60)&amp;":"&amp;TEXT(MOD(T129,60),"00")&amp;", а стол освободится (с резервом) в "&amp;INT(MOD(Q129,1440)/60)&amp;":"&amp;TEXT(MOD(Q129,60),"00"),"пересечение с другой бронью этого стола в то же время")),"")))))))))</f>
      </c>
      <c r="M129" s="15">
        <f>IF(B129="","",IF(OR(I129="отменена",I129="не пришли"),"нет","да"))</f>
      </c>
      <c r="N129" s="15">
        <f>IF(OR(A129="",E129=""),"",ROUND((A129+E129)*1440,0))</f>
      </c>
      <c r="O129" s="15">
        <f>IF(OR(A129="",F129=""),"",ROUND((IF(G129="",A129,G129)+F129)*1440,0))</f>
      </c>
      <c r="P129" s="15">
        <f>IF(H129&lt;&gt;"",H129,IF($D$3&lt;&gt;"",$D$3,""))</f>
      </c>
      <c r="Q129" s="15">
        <f>IF(OR(O129="",P129=""),"",O129+P129)</f>
      </c>
      <c r="R129" s="15">
        <f>IF(OR(M129&lt;&gt;"да",C129="",N129="",Q129="",O129&lt;=N129),"",COUNTIFS($C$8:$C$207,C129,$M$8:$M$207,"да",$N$8:$N$207,"&lt;"&amp;Q129,$Q$8:$Q$207,"&gt;"&amp;N129)-1)</f>
      </c>
      <c r="S129" s="15">
        <f>IF(OR(R129="",R129=0),"",MAXIFS($Q$8:$Q$207,$C$8:$C$207,C129,$M$8:$M$207,"да",$N$8:$N$207,"&lt;"&amp;N129,$Q$8:$Q$207,"&gt;"&amp;N129))</f>
      </c>
      <c r="T129" s="15">
        <f>IF(OR(R129="",R129=0),"",MINIFS($N$8:$N$207,$C$8:$C$207,C129,$M$8:$M$207,"да",$N$8:$N$207,"&gt;"&amp;N129,$N$8:$N$207,"&lt;"&amp;Q129))</f>
      </c>
      <c r="U129" s="15">
        <f>IF(OR(B129="",M129="нет"),"",IF(LEFT(L129,2)="ок","","да"))</f>
      </c>
    </row>
    <row r="130" spans="1:21" x14ac:dyDescent="0.25">
      <c r="A130" s="11"/>
      <c r="B130" s="12"/>
      <c r="C130" s="12"/>
      <c r="D130" s="12"/>
      <c r="E130" s="13"/>
      <c r="F130" s="13"/>
      <c r="G130" s="11"/>
      <c r="H130" s="12"/>
      <c r="I130" s="12"/>
      <c r="J130" s="12"/>
      <c r="K130" s="14">
        <f>IF(C130="","",IF(COUNTIF('Пример — столы'!$A5:$A54,C130)=0,"нет в справочнике",IF(COUNTIFS('Пример — столы'!$A5:$A54,C130,'Пример — столы'!$B5:$B54,"&gt;0")=0,"не указано",VLOOKUP(C130,'Пример — столы'!$A5:$B54,2,0))))</f>
      </c>
      <c r="L130" s="14">
        <f>IF(B130="","",IF(M130="нет","не занимает стол — статус «"&amp;I130&amp;"»",IF(OR(A130="",C130="",D130="",E130="",F130=""),"нужно уточнить: дата, стол, гости, начало и окончание",IF(OR(K130="нет в справочнике",K130="не указано"),"нужно уточнить вместимость стола "&amp;C130,IF(O130&lt;=N130,"окончание не позже начала — проверьте время или впишите дату окончания",IF(P130="","нужно уточнить резерв между посадками",IF(AND(D130&lt;=K130,R130=0),"ок: мест хватает, пересечений нет",TRIM(IF(D130&gt;K130,"гостей "&amp;D130&amp;" при "&amp;K130&amp;" местах — нужен другой стол. ","")&amp;IF(R130&gt;0,IF(AND(ISNUMBER(S130),S130&gt;N130),"пересечение "&amp;(MIN(S130,Q130)-N130)&amp;" мин: стол занят другой бронью до "&amp;INT(MOD(S130,1440)/60)&amp;":"&amp;TEXT(MOD(S130,60),"00")&amp;" (с резервом) — свободен не раньше этого времени",IF(AND(ISNUMBER(T130),T130&gt;0),"пересечение "&amp;(Q130-T130)&amp;" мин: следующая бронь с "&amp;INT(MOD(T130,1440)/60)&amp;":"&amp;TEXT(MOD(T130,60),"00")&amp;", а стол освободится (с резервом) в "&amp;INT(MOD(Q130,1440)/60)&amp;":"&amp;TEXT(MOD(Q130,60),"00"),"пересечение с другой бронью этого стола в то же время")),"")))))))))</f>
      </c>
      <c r="M130" s="15">
        <f>IF(B130="","",IF(OR(I130="отменена",I130="не пришли"),"нет","да"))</f>
      </c>
      <c r="N130" s="15">
        <f>IF(OR(A130="",E130=""),"",ROUND((A130+E130)*1440,0))</f>
      </c>
      <c r="O130" s="15">
        <f>IF(OR(A130="",F130=""),"",ROUND((IF(G130="",A130,G130)+F130)*1440,0))</f>
      </c>
      <c r="P130" s="15">
        <f>IF(H130&lt;&gt;"",H130,IF($D$3&lt;&gt;"",$D$3,""))</f>
      </c>
      <c r="Q130" s="15">
        <f>IF(OR(O130="",P130=""),"",O130+P130)</f>
      </c>
      <c r="R130" s="15">
        <f>IF(OR(M130&lt;&gt;"да",C130="",N130="",Q130="",O130&lt;=N130),"",COUNTIFS($C$8:$C$207,C130,$M$8:$M$207,"да",$N$8:$N$207,"&lt;"&amp;Q130,$Q$8:$Q$207,"&gt;"&amp;N130)-1)</f>
      </c>
      <c r="S130" s="15">
        <f>IF(OR(R130="",R130=0),"",MAXIFS($Q$8:$Q$207,$C$8:$C$207,C130,$M$8:$M$207,"да",$N$8:$N$207,"&lt;"&amp;N130,$Q$8:$Q$207,"&gt;"&amp;N130))</f>
      </c>
      <c r="T130" s="15">
        <f>IF(OR(R130="",R130=0),"",MINIFS($N$8:$N$207,$C$8:$C$207,C130,$M$8:$M$207,"да",$N$8:$N$207,"&gt;"&amp;N130,$N$8:$N$207,"&lt;"&amp;Q130))</f>
      </c>
      <c r="U130" s="15">
        <f>IF(OR(B130="",M130="нет"),"",IF(LEFT(L130,2)="ок","","да"))</f>
      </c>
    </row>
    <row r="131" spans="1:21" x14ac:dyDescent="0.25">
      <c r="A131" s="11"/>
      <c r="B131" s="12"/>
      <c r="C131" s="12"/>
      <c r="D131" s="12"/>
      <c r="E131" s="13"/>
      <c r="F131" s="13"/>
      <c r="G131" s="11"/>
      <c r="H131" s="12"/>
      <c r="I131" s="12"/>
      <c r="J131" s="12"/>
      <c r="K131" s="14">
        <f>IF(C131="","",IF(COUNTIF('Пример — столы'!$A5:$A54,C131)=0,"нет в справочнике",IF(COUNTIFS('Пример — столы'!$A5:$A54,C131,'Пример — столы'!$B5:$B54,"&gt;0")=0,"не указано",VLOOKUP(C131,'Пример — столы'!$A5:$B54,2,0))))</f>
      </c>
      <c r="L131" s="14">
        <f>IF(B131="","",IF(M131="нет","не занимает стол — статус «"&amp;I131&amp;"»",IF(OR(A131="",C131="",D131="",E131="",F131=""),"нужно уточнить: дата, стол, гости, начало и окончание",IF(OR(K131="нет в справочнике",K131="не указано"),"нужно уточнить вместимость стола "&amp;C131,IF(O131&lt;=N131,"окончание не позже начала — проверьте время или впишите дату окончания",IF(P131="","нужно уточнить резерв между посадками",IF(AND(D131&lt;=K131,R131=0),"ок: мест хватает, пересечений нет",TRIM(IF(D131&gt;K131,"гостей "&amp;D131&amp;" при "&amp;K131&amp;" местах — нужен другой стол. ","")&amp;IF(R131&gt;0,IF(AND(ISNUMBER(S131),S131&gt;N131),"пересечение "&amp;(MIN(S131,Q131)-N131)&amp;" мин: стол занят другой бронью до "&amp;INT(MOD(S131,1440)/60)&amp;":"&amp;TEXT(MOD(S131,60),"00")&amp;" (с резервом) — свободен не раньше этого времени",IF(AND(ISNUMBER(T131),T131&gt;0),"пересечение "&amp;(Q131-T131)&amp;" мин: следующая бронь с "&amp;INT(MOD(T131,1440)/60)&amp;":"&amp;TEXT(MOD(T131,60),"00")&amp;", а стол освободится (с резервом) в "&amp;INT(MOD(Q131,1440)/60)&amp;":"&amp;TEXT(MOD(Q131,60),"00"),"пересечение с другой бронью этого стола в то же время")),"")))))))))</f>
      </c>
      <c r="M131" s="15">
        <f>IF(B131="","",IF(OR(I131="отменена",I131="не пришли"),"нет","да"))</f>
      </c>
      <c r="N131" s="15">
        <f>IF(OR(A131="",E131=""),"",ROUND((A131+E131)*1440,0))</f>
      </c>
      <c r="O131" s="15">
        <f>IF(OR(A131="",F131=""),"",ROUND((IF(G131="",A131,G131)+F131)*1440,0))</f>
      </c>
      <c r="P131" s="15">
        <f>IF(H131&lt;&gt;"",H131,IF($D$3&lt;&gt;"",$D$3,""))</f>
      </c>
      <c r="Q131" s="15">
        <f>IF(OR(O131="",P131=""),"",O131+P131)</f>
      </c>
      <c r="R131" s="15">
        <f>IF(OR(M131&lt;&gt;"да",C131="",N131="",Q131="",O131&lt;=N131),"",COUNTIFS($C$8:$C$207,C131,$M$8:$M$207,"да",$N$8:$N$207,"&lt;"&amp;Q131,$Q$8:$Q$207,"&gt;"&amp;N131)-1)</f>
      </c>
      <c r="S131" s="15">
        <f>IF(OR(R131="",R131=0),"",MAXIFS($Q$8:$Q$207,$C$8:$C$207,C131,$M$8:$M$207,"да",$N$8:$N$207,"&lt;"&amp;N131,$Q$8:$Q$207,"&gt;"&amp;N131))</f>
      </c>
      <c r="T131" s="15">
        <f>IF(OR(R131="",R131=0),"",MINIFS($N$8:$N$207,$C$8:$C$207,C131,$M$8:$M$207,"да",$N$8:$N$207,"&gt;"&amp;N131,$N$8:$N$207,"&lt;"&amp;Q131))</f>
      </c>
      <c r="U131" s="15">
        <f>IF(OR(B131="",M131="нет"),"",IF(LEFT(L131,2)="ок","","да"))</f>
      </c>
    </row>
    <row r="132" spans="1:21" x14ac:dyDescent="0.25">
      <c r="A132" s="11"/>
      <c r="B132" s="12"/>
      <c r="C132" s="12"/>
      <c r="D132" s="12"/>
      <c r="E132" s="13"/>
      <c r="F132" s="13"/>
      <c r="G132" s="11"/>
      <c r="H132" s="12"/>
      <c r="I132" s="12"/>
      <c r="J132" s="12"/>
      <c r="K132" s="14">
        <f>IF(C132="","",IF(COUNTIF('Пример — столы'!$A5:$A54,C132)=0,"нет в справочнике",IF(COUNTIFS('Пример — столы'!$A5:$A54,C132,'Пример — столы'!$B5:$B54,"&gt;0")=0,"не указано",VLOOKUP(C132,'Пример — столы'!$A5:$B54,2,0))))</f>
      </c>
      <c r="L132" s="14">
        <f>IF(B132="","",IF(M132="нет","не занимает стол — статус «"&amp;I132&amp;"»",IF(OR(A132="",C132="",D132="",E132="",F132=""),"нужно уточнить: дата, стол, гости, начало и окончание",IF(OR(K132="нет в справочнике",K132="не указано"),"нужно уточнить вместимость стола "&amp;C132,IF(O132&lt;=N132,"окончание не позже начала — проверьте время или впишите дату окончания",IF(P132="","нужно уточнить резерв между посадками",IF(AND(D132&lt;=K132,R132=0),"ок: мест хватает, пересечений нет",TRIM(IF(D132&gt;K132,"гостей "&amp;D132&amp;" при "&amp;K132&amp;" местах — нужен другой стол. ","")&amp;IF(R132&gt;0,IF(AND(ISNUMBER(S132),S132&gt;N132),"пересечение "&amp;(MIN(S132,Q132)-N132)&amp;" мин: стол занят другой бронью до "&amp;INT(MOD(S132,1440)/60)&amp;":"&amp;TEXT(MOD(S132,60),"00")&amp;" (с резервом) — свободен не раньше этого времени",IF(AND(ISNUMBER(T132),T132&gt;0),"пересечение "&amp;(Q132-T132)&amp;" мин: следующая бронь с "&amp;INT(MOD(T132,1440)/60)&amp;":"&amp;TEXT(MOD(T132,60),"00")&amp;", а стол освободится (с резервом) в "&amp;INT(MOD(Q132,1440)/60)&amp;":"&amp;TEXT(MOD(Q132,60),"00"),"пересечение с другой бронью этого стола в то же время")),"")))))))))</f>
      </c>
      <c r="M132" s="15">
        <f>IF(B132="","",IF(OR(I132="отменена",I132="не пришли"),"нет","да"))</f>
      </c>
      <c r="N132" s="15">
        <f>IF(OR(A132="",E132=""),"",ROUND((A132+E132)*1440,0))</f>
      </c>
      <c r="O132" s="15">
        <f>IF(OR(A132="",F132=""),"",ROUND((IF(G132="",A132,G132)+F132)*1440,0))</f>
      </c>
      <c r="P132" s="15">
        <f>IF(H132&lt;&gt;"",H132,IF($D$3&lt;&gt;"",$D$3,""))</f>
      </c>
      <c r="Q132" s="15">
        <f>IF(OR(O132="",P132=""),"",O132+P132)</f>
      </c>
      <c r="R132" s="15">
        <f>IF(OR(M132&lt;&gt;"да",C132="",N132="",Q132="",O132&lt;=N132),"",COUNTIFS($C$8:$C$207,C132,$M$8:$M$207,"да",$N$8:$N$207,"&lt;"&amp;Q132,$Q$8:$Q$207,"&gt;"&amp;N132)-1)</f>
      </c>
      <c r="S132" s="15">
        <f>IF(OR(R132="",R132=0),"",MAXIFS($Q$8:$Q$207,$C$8:$C$207,C132,$M$8:$M$207,"да",$N$8:$N$207,"&lt;"&amp;N132,$Q$8:$Q$207,"&gt;"&amp;N132))</f>
      </c>
      <c r="T132" s="15">
        <f>IF(OR(R132="",R132=0),"",MINIFS($N$8:$N$207,$C$8:$C$207,C132,$M$8:$M$207,"да",$N$8:$N$207,"&gt;"&amp;N132,$N$8:$N$207,"&lt;"&amp;Q132))</f>
      </c>
      <c r="U132" s="15">
        <f>IF(OR(B132="",M132="нет"),"",IF(LEFT(L132,2)="ок","","да"))</f>
      </c>
    </row>
    <row r="133" spans="1:21" x14ac:dyDescent="0.25">
      <c r="A133" s="11"/>
      <c r="B133" s="12"/>
      <c r="C133" s="12"/>
      <c r="D133" s="12"/>
      <c r="E133" s="13"/>
      <c r="F133" s="13"/>
      <c r="G133" s="11"/>
      <c r="H133" s="12"/>
      <c r="I133" s="12"/>
      <c r="J133" s="12"/>
      <c r="K133" s="14">
        <f>IF(C133="","",IF(COUNTIF('Пример — столы'!$A5:$A54,C133)=0,"нет в справочнике",IF(COUNTIFS('Пример — столы'!$A5:$A54,C133,'Пример — столы'!$B5:$B54,"&gt;0")=0,"не указано",VLOOKUP(C133,'Пример — столы'!$A5:$B54,2,0))))</f>
      </c>
      <c r="L133" s="14">
        <f>IF(B133="","",IF(M133="нет","не занимает стол — статус «"&amp;I133&amp;"»",IF(OR(A133="",C133="",D133="",E133="",F133=""),"нужно уточнить: дата, стол, гости, начало и окончание",IF(OR(K133="нет в справочнике",K133="не указано"),"нужно уточнить вместимость стола "&amp;C133,IF(O133&lt;=N133,"окончание не позже начала — проверьте время или впишите дату окончания",IF(P133="","нужно уточнить резерв между посадками",IF(AND(D133&lt;=K133,R133=0),"ок: мест хватает, пересечений нет",TRIM(IF(D133&gt;K133,"гостей "&amp;D133&amp;" при "&amp;K133&amp;" местах — нужен другой стол. ","")&amp;IF(R133&gt;0,IF(AND(ISNUMBER(S133),S133&gt;N133),"пересечение "&amp;(MIN(S133,Q133)-N133)&amp;" мин: стол занят другой бронью до "&amp;INT(MOD(S133,1440)/60)&amp;":"&amp;TEXT(MOD(S133,60),"00")&amp;" (с резервом) — свободен не раньше этого времени",IF(AND(ISNUMBER(T133),T133&gt;0),"пересечение "&amp;(Q133-T133)&amp;" мин: следующая бронь с "&amp;INT(MOD(T133,1440)/60)&amp;":"&amp;TEXT(MOD(T133,60),"00")&amp;", а стол освободится (с резервом) в "&amp;INT(MOD(Q133,1440)/60)&amp;":"&amp;TEXT(MOD(Q133,60),"00"),"пересечение с другой бронью этого стола в то же время")),"")))))))))</f>
      </c>
      <c r="M133" s="15">
        <f>IF(B133="","",IF(OR(I133="отменена",I133="не пришли"),"нет","да"))</f>
      </c>
      <c r="N133" s="15">
        <f>IF(OR(A133="",E133=""),"",ROUND((A133+E133)*1440,0))</f>
      </c>
      <c r="O133" s="15">
        <f>IF(OR(A133="",F133=""),"",ROUND((IF(G133="",A133,G133)+F133)*1440,0))</f>
      </c>
      <c r="P133" s="15">
        <f>IF(H133&lt;&gt;"",H133,IF($D$3&lt;&gt;"",$D$3,""))</f>
      </c>
      <c r="Q133" s="15">
        <f>IF(OR(O133="",P133=""),"",O133+P133)</f>
      </c>
      <c r="R133" s="15">
        <f>IF(OR(M133&lt;&gt;"да",C133="",N133="",Q133="",O133&lt;=N133),"",COUNTIFS($C$8:$C$207,C133,$M$8:$M$207,"да",$N$8:$N$207,"&lt;"&amp;Q133,$Q$8:$Q$207,"&gt;"&amp;N133)-1)</f>
      </c>
      <c r="S133" s="15">
        <f>IF(OR(R133="",R133=0),"",MAXIFS($Q$8:$Q$207,$C$8:$C$207,C133,$M$8:$M$207,"да",$N$8:$N$207,"&lt;"&amp;N133,$Q$8:$Q$207,"&gt;"&amp;N133))</f>
      </c>
      <c r="T133" s="15">
        <f>IF(OR(R133="",R133=0),"",MINIFS($N$8:$N$207,$C$8:$C$207,C133,$M$8:$M$207,"да",$N$8:$N$207,"&gt;"&amp;N133,$N$8:$N$207,"&lt;"&amp;Q133))</f>
      </c>
      <c r="U133" s="15">
        <f>IF(OR(B133="",M133="нет"),"",IF(LEFT(L133,2)="ок","","да"))</f>
      </c>
    </row>
    <row r="134" spans="1:21" x14ac:dyDescent="0.25">
      <c r="A134" s="11"/>
      <c r="B134" s="12"/>
      <c r="C134" s="12"/>
      <c r="D134" s="12"/>
      <c r="E134" s="13"/>
      <c r="F134" s="13"/>
      <c r="G134" s="11"/>
      <c r="H134" s="12"/>
      <c r="I134" s="12"/>
      <c r="J134" s="12"/>
      <c r="K134" s="14">
        <f>IF(C134="","",IF(COUNTIF('Пример — столы'!$A5:$A54,C134)=0,"нет в справочнике",IF(COUNTIFS('Пример — столы'!$A5:$A54,C134,'Пример — столы'!$B5:$B54,"&gt;0")=0,"не указано",VLOOKUP(C134,'Пример — столы'!$A5:$B54,2,0))))</f>
      </c>
      <c r="L134" s="14">
        <f>IF(B134="","",IF(M134="нет","не занимает стол — статус «"&amp;I134&amp;"»",IF(OR(A134="",C134="",D134="",E134="",F134=""),"нужно уточнить: дата, стол, гости, начало и окончание",IF(OR(K134="нет в справочнике",K134="не указано"),"нужно уточнить вместимость стола "&amp;C134,IF(O134&lt;=N134,"окончание не позже начала — проверьте время или впишите дату окончания",IF(P134="","нужно уточнить резерв между посадками",IF(AND(D134&lt;=K134,R134=0),"ок: мест хватает, пересечений нет",TRIM(IF(D134&gt;K134,"гостей "&amp;D134&amp;" при "&amp;K134&amp;" местах — нужен другой стол. ","")&amp;IF(R134&gt;0,IF(AND(ISNUMBER(S134),S134&gt;N134),"пересечение "&amp;(MIN(S134,Q134)-N134)&amp;" мин: стол занят другой бронью до "&amp;INT(MOD(S134,1440)/60)&amp;":"&amp;TEXT(MOD(S134,60),"00")&amp;" (с резервом) — свободен не раньше этого времени",IF(AND(ISNUMBER(T134),T134&gt;0),"пересечение "&amp;(Q134-T134)&amp;" мин: следующая бронь с "&amp;INT(MOD(T134,1440)/60)&amp;":"&amp;TEXT(MOD(T134,60),"00")&amp;", а стол освободится (с резервом) в "&amp;INT(MOD(Q134,1440)/60)&amp;":"&amp;TEXT(MOD(Q134,60),"00"),"пересечение с другой бронью этого стола в то же время")),"")))))))))</f>
      </c>
      <c r="M134" s="15">
        <f>IF(B134="","",IF(OR(I134="отменена",I134="не пришли"),"нет","да"))</f>
      </c>
      <c r="N134" s="15">
        <f>IF(OR(A134="",E134=""),"",ROUND((A134+E134)*1440,0))</f>
      </c>
      <c r="O134" s="15">
        <f>IF(OR(A134="",F134=""),"",ROUND((IF(G134="",A134,G134)+F134)*1440,0))</f>
      </c>
      <c r="P134" s="15">
        <f>IF(H134&lt;&gt;"",H134,IF($D$3&lt;&gt;"",$D$3,""))</f>
      </c>
      <c r="Q134" s="15">
        <f>IF(OR(O134="",P134=""),"",O134+P134)</f>
      </c>
      <c r="R134" s="15">
        <f>IF(OR(M134&lt;&gt;"да",C134="",N134="",Q134="",O134&lt;=N134),"",COUNTIFS($C$8:$C$207,C134,$M$8:$M$207,"да",$N$8:$N$207,"&lt;"&amp;Q134,$Q$8:$Q$207,"&gt;"&amp;N134)-1)</f>
      </c>
      <c r="S134" s="15">
        <f>IF(OR(R134="",R134=0),"",MAXIFS($Q$8:$Q$207,$C$8:$C$207,C134,$M$8:$M$207,"да",$N$8:$N$207,"&lt;"&amp;N134,$Q$8:$Q$207,"&gt;"&amp;N134))</f>
      </c>
      <c r="T134" s="15">
        <f>IF(OR(R134="",R134=0),"",MINIFS($N$8:$N$207,$C$8:$C$207,C134,$M$8:$M$207,"да",$N$8:$N$207,"&gt;"&amp;N134,$N$8:$N$207,"&lt;"&amp;Q134))</f>
      </c>
      <c r="U134" s="15">
        <f>IF(OR(B134="",M134="нет"),"",IF(LEFT(L134,2)="ок","","да"))</f>
      </c>
    </row>
    <row r="135" spans="1:21" x14ac:dyDescent="0.25">
      <c r="A135" s="11"/>
      <c r="B135" s="12"/>
      <c r="C135" s="12"/>
      <c r="D135" s="12"/>
      <c r="E135" s="13"/>
      <c r="F135" s="13"/>
      <c r="G135" s="11"/>
      <c r="H135" s="12"/>
      <c r="I135" s="12"/>
      <c r="J135" s="12"/>
      <c r="K135" s="14">
        <f>IF(C135="","",IF(COUNTIF('Пример — столы'!$A5:$A54,C135)=0,"нет в справочнике",IF(COUNTIFS('Пример — столы'!$A5:$A54,C135,'Пример — столы'!$B5:$B54,"&gt;0")=0,"не указано",VLOOKUP(C135,'Пример — столы'!$A5:$B54,2,0))))</f>
      </c>
      <c r="L135" s="14">
        <f>IF(B135="","",IF(M135="нет","не занимает стол — статус «"&amp;I135&amp;"»",IF(OR(A135="",C135="",D135="",E135="",F135=""),"нужно уточнить: дата, стол, гости, начало и окончание",IF(OR(K135="нет в справочнике",K135="не указано"),"нужно уточнить вместимость стола "&amp;C135,IF(O135&lt;=N135,"окончание не позже начала — проверьте время или впишите дату окончания",IF(P135="","нужно уточнить резерв между посадками",IF(AND(D135&lt;=K135,R135=0),"ок: мест хватает, пересечений нет",TRIM(IF(D135&gt;K135,"гостей "&amp;D135&amp;" при "&amp;K135&amp;" местах — нужен другой стол. ","")&amp;IF(R135&gt;0,IF(AND(ISNUMBER(S135),S135&gt;N135),"пересечение "&amp;(MIN(S135,Q135)-N135)&amp;" мин: стол занят другой бронью до "&amp;INT(MOD(S135,1440)/60)&amp;":"&amp;TEXT(MOD(S135,60),"00")&amp;" (с резервом) — свободен не раньше этого времени",IF(AND(ISNUMBER(T135),T135&gt;0),"пересечение "&amp;(Q135-T135)&amp;" мин: следующая бронь с "&amp;INT(MOD(T135,1440)/60)&amp;":"&amp;TEXT(MOD(T135,60),"00")&amp;", а стол освободится (с резервом) в "&amp;INT(MOD(Q135,1440)/60)&amp;":"&amp;TEXT(MOD(Q135,60),"00"),"пересечение с другой бронью этого стола в то же время")),"")))))))))</f>
      </c>
      <c r="M135" s="15">
        <f>IF(B135="","",IF(OR(I135="отменена",I135="не пришли"),"нет","да"))</f>
      </c>
      <c r="N135" s="15">
        <f>IF(OR(A135="",E135=""),"",ROUND((A135+E135)*1440,0))</f>
      </c>
      <c r="O135" s="15">
        <f>IF(OR(A135="",F135=""),"",ROUND((IF(G135="",A135,G135)+F135)*1440,0))</f>
      </c>
      <c r="P135" s="15">
        <f>IF(H135&lt;&gt;"",H135,IF($D$3&lt;&gt;"",$D$3,""))</f>
      </c>
      <c r="Q135" s="15">
        <f>IF(OR(O135="",P135=""),"",O135+P135)</f>
      </c>
      <c r="R135" s="15">
        <f>IF(OR(M135&lt;&gt;"да",C135="",N135="",Q135="",O135&lt;=N135),"",COUNTIFS($C$8:$C$207,C135,$M$8:$M$207,"да",$N$8:$N$207,"&lt;"&amp;Q135,$Q$8:$Q$207,"&gt;"&amp;N135)-1)</f>
      </c>
      <c r="S135" s="15">
        <f>IF(OR(R135="",R135=0),"",MAXIFS($Q$8:$Q$207,$C$8:$C$207,C135,$M$8:$M$207,"да",$N$8:$N$207,"&lt;"&amp;N135,$Q$8:$Q$207,"&gt;"&amp;N135))</f>
      </c>
      <c r="T135" s="15">
        <f>IF(OR(R135="",R135=0),"",MINIFS($N$8:$N$207,$C$8:$C$207,C135,$M$8:$M$207,"да",$N$8:$N$207,"&gt;"&amp;N135,$N$8:$N$207,"&lt;"&amp;Q135))</f>
      </c>
      <c r="U135" s="15">
        <f>IF(OR(B135="",M135="нет"),"",IF(LEFT(L135,2)="ок","","да"))</f>
      </c>
    </row>
    <row r="136" spans="1:21" x14ac:dyDescent="0.25">
      <c r="A136" s="11"/>
      <c r="B136" s="12"/>
      <c r="C136" s="12"/>
      <c r="D136" s="12"/>
      <c r="E136" s="13"/>
      <c r="F136" s="13"/>
      <c r="G136" s="11"/>
      <c r="H136" s="12"/>
      <c r="I136" s="12"/>
      <c r="J136" s="12"/>
      <c r="K136" s="14">
        <f>IF(C136="","",IF(COUNTIF('Пример — столы'!$A5:$A54,C136)=0,"нет в справочнике",IF(COUNTIFS('Пример — столы'!$A5:$A54,C136,'Пример — столы'!$B5:$B54,"&gt;0")=0,"не указано",VLOOKUP(C136,'Пример — столы'!$A5:$B54,2,0))))</f>
      </c>
      <c r="L136" s="14">
        <f>IF(B136="","",IF(M136="нет","не занимает стол — статус «"&amp;I136&amp;"»",IF(OR(A136="",C136="",D136="",E136="",F136=""),"нужно уточнить: дата, стол, гости, начало и окончание",IF(OR(K136="нет в справочнике",K136="не указано"),"нужно уточнить вместимость стола "&amp;C136,IF(O136&lt;=N136,"окончание не позже начала — проверьте время или впишите дату окончания",IF(P136="","нужно уточнить резерв между посадками",IF(AND(D136&lt;=K136,R136=0),"ок: мест хватает, пересечений нет",TRIM(IF(D136&gt;K136,"гостей "&amp;D136&amp;" при "&amp;K136&amp;" местах — нужен другой стол. ","")&amp;IF(R136&gt;0,IF(AND(ISNUMBER(S136),S136&gt;N136),"пересечение "&amp;(MIN(S136,Q136)-N136)&amp;" мин: стол занят другой бронью до "&amp;INT(MOD(S136,1440)/60)&amp;":"&amp;TEXT(MOD(S136,60),"00")&amp;" (с резервом) — свободен не раньше этого времени",IF(AND(ISNUMBER(T136),T136&gt;0),"пересечение "&amp;(Q136-T136)&amp;" мин: следующая бронь с "&amp;INT(MOD(T136,1440)/60)&amp;":"&amp;TEXT(MOD(T136,60),"00")&amp;", а стол освободится (с резервом) в "&amp;INT(MOD(Q136,1440)/60)&amp;":"&amp;TEXT(MOD(Q136,60),"00"),"пересечение с другой бронью этого стола в то же время")),"")))))))))</f>
      </c>
      <c r="M136" s="15">
        <f>IF(B136="","",IF(OR(I136="отменена",I136="не пришли"),"нет","да"))</f>
      </c>
      <c r="N136" s="15">
        <f>IF(OR(A136="",E136=""),"",ROUND((A136+E136)*1440,0))</f>
      </c>
      <c r="O136" s="15">
        <f>IF(OR(A136="",F136=""),"",ROUND((IF(G136="",A136,G136)+F136)*1440,0))</f>
      </c>
      <c r="P136" s="15">
        <f>IF(H136&lt;&gt;"",H136,IF($D$3&lt;&gt;"",$D$3,""))</f>
      </c>
      <c r="Q136" s="15">
        <f>IF(OR(O136="",P136=""),"",O136+P136)</f>
      </c>
      <c r="R136" s="15">
        <f>IF(OR(M136&lt;&gt;"да",C136="",N136="",Q136="",O136&lt;=N136),"",COUNTIFS($C$8:$C$207,C136,$M$8:$M$207,"да",$N$8:$N$207,"&lt;"&amp;Q136,$Q$8:$Q$207,"&gt;"&amp;N136)-1)</f>
      </c>
      <c r="S136" s="15">
        <f>IF(OR(R136="",R136=0),"",MAXIFS($Q$8:$Q$207,$C$8:$C$207,C136,$M$8:$M$207,"да",$N$8:$N$207,"&lt;"&amp;N136,$Q$8:$Q$207,"&gt;"&amp;N136))</f>
      </c>
      <c r="T136" s="15">
        <f>IF(OR(R136="",R136=0),"",MINIFS($N$8:$N$207,$C$8:$C$207,C136,$M$8:$M$207,"да",$N$8:$N$207,"&gt;"&amp;N136,$N$8:$N$207,"&lt;"&amp;Q136))</f>
      </c>
      <c r="U136" s="15">
        <f>IF(OR(B136="",M136="нет"),"",IF(LEFT(L136,2)="ок","","да"))</f>
      </c>
    </row>
    <row r="137" spans="1:21" x14ac:dyDescent="0.25">
      <c r="A137" s="11"/>
      <c r="B137" s="12"/>
      <c r="C137" s="12"/>
      <c r="D137" s="12"/>
      <c r="E137" s="13"/>
      <c r="F137" s="13"/>
      <c r="G137" s="11"/>
      <c r="H137" s="12"/>
      <c r="I137" s="12"/>
      <c r="J137" s="12"/>
      <c r="K137" s="14">
        <f>IF(C137="","",IF(COUNTIF('Пример — столы'!$A5:$A54,C137)=0,"нет в справочнике",IF(COUNTIFS('Пример — столы'!$A5:$A54,C137,'Пример — столы'!$B5:$B54,"&gt;0")=0,"не указано",VLOOKUP(C137,'Пример — столы'!$A5:$B54,2,0))))</f>
      </c>
      <c r="L137" s="14">
        <f>IF(B137="","",IF(M137="нет","не занимает стол — статус «"&amp;I137&amp;"»",IF(OR(A137="",C137="",D137="",E137="",F137=""),"нужно уточнить: дата, стол, гости, начало и окончание",IF(OR(K137="нет в справочнике",K137="не указано"),"нужно уточнить вместимость стола "&amp;C137,IF(O137&lt;=N137,"окончание не позже начала — проверьте время или впишите дату окончания",IF(P137="","нужно уточнить резерв между посадками",IF(AND(D137&lt;=K137,R137=0),"ок: мест хватает, пересечений нет",TRIM(IF(D137&gt;K137,"гостей "&amp;D137&amp;" при "&amp;K137&amp;" местах — нужен другой стол. ","")&amp;IF(R137&gt;0,IF(AND(ISNUMBER(S137),S137&gt;N137),"пересечение "&amp;(MIN(S137,Q137)-N137)&amp;" мин: стол занят другой бронью до "&amp;INT(MOD(S137,1440)/60)&amp;":"&amp;TEXT(MOD(S137,60),"00")&amp;" (с резервом) — свободен не раньше этого времени",IF(AND(ISNUMBER(T137),T137&gt;0),"пересечение "&amp;(Q137-T137)&amp;" мин: следующая бронь с "&amp;INT(MOD(T137,1440)/60)&amp;":"&amp;TEXT(MOD(T137,60),"00")&amp;", а стол освободится (с резервом) в "&amp;INT(MOD(Q137,1440)/60)&amp;":"&amp;TEXT(MOD(Q137,60),"00"),"пересечение с другой бронью этого стола в то же время")),"")))))))))</f>
      </c>
      <c r="M137" s="15">
        <f>IF(B137="","",IF(OR(I137="отменена",I137="не пришли"),"нет","да"))</f>
      </c>
      <c r="N137" s="15">
        <f>IF(OR(A137="",E137=""),"",ROUND((A137+E137)*1440,0))</f>
      </c>
      <c r="O137" s="15">
        <f>IF(OR(A137="",F137=""),"",ROUND((IF(G137="",A137,G137)+F137)*1440,0))</f>
      </c>
      <c r="P137" s="15">
        <f>IF(H137&lt;&gt;"",H137,IF($D$3&lt;&gt;"",$D$3,""))</f>
      </c>
      <c r="Q137" s="15">
        <f>IF(OR(O137="",P137=""),"",O137+P137)</f>
      </c>
      <c r="R137" s="15">
        <f>IF(OR(M137&lt;&gt;"да",C137="",N137="",Q137="",O137&lt;=N137),"",COUNTIFS($C$8:$C$207,C137,$M$8:$M$207,"да",$N$8:$N$207,"&lt;"&amp;Q137,$Q$8:$Q$207,"&gt;"&amp;N137)-1)</f>
      </c>
      <c r="S137" s="15">
        <f>IF(OR(R137="",R137=0),"",MAXIFS($Q$8:$Q$207,$C$8:$C$207,C137,$M$8:$M$207,"да",$N$8:$N$207,"&lt;"&amp;N137,$Q$8:$Q$207,"&gt;"&amp;N137))</f>
      </c>
      <c r="T137" s="15">
        <f>IF(OR(R137="",R137=0),"",MINIFS($N$8:$N$207,$C$8:$C$207,C137,$M$8:$M$207,"да",$N$8:$N$207,"&gt;"&amp;N137,$N$8:$N$207,"&lt;"&amp;Q137))</f>
      </c>
      <c r="U137" s="15">
        <f>IF(OR(B137="",M137="нет"),"",IF(LEFT(L137,2)="ок","","да"))</f>
      </c>
    </row>
    <row r="138" spans="1:21" x14ac:dyDescent="0.25">
      <c r="A138" s="11"/>
      <c r="B138" s="12"/>
      <c r="C138" s="12"/>
      <c r="D138" s="12"/>
      <c r="E138" s="13"/>
      <c r="F138" s="13"/>
      <c r="G138" s="11"/>
      <c r="H138" s="12"/>
      <c r="I138" s="12"/>
      <c r="J138" s="12"/>
      <c r="K138" s="14">
        <f>IF(C138="","",IF(COUNTIF('Пример — столы'!$A5:$A54,C138)=0,"нет в справочнике",IF(COUNTIFS('Пример — столы'!$A5:$A54,C138,'Пример — столы'!$B5:$B54,"&gt;0")=0,"не указано",VLOOKUP(C138,'Пример — столы'!$A5:$B54,2,0))))</f>
      </c>
      <c r="L138" s="14">
        <f>IF(B138="","",IF(M138="нет","не занимает стол — статус «"&amp;I138&amp;"»",IF(OR(A138="",C138="",D138="",E138="",F138=""),"нужно уточнить: дата, стол, гости, начало и окончание",IF(OR(K138="нет в справочнике",K138="не указано"),"нужно уточнить вместимость стола "&amp;C138,IF(O138&lt;=N138,"окончание не позже начала — проверьте время или впишите дату окончания",IF(P138="","нужно уточнить резерв между посадками",IF(AND(D138&lt;=K138,R138=0),"ок: мест хватает, пересечений нет",TRIM(IF(D138&gt;K138,"гостей "&amp;D138&amp;" при "&amp;K138&amp;" местах — нужен другой стол. ","")&amp;IF(R138&gt;0,IF(AND(ISNUMBER(S138),S138&gt;N138),"пересечение "&amp;(MIN(S138,Q138)-N138)&amp;" мин: стол занят другой бронью до "&amp;INT(MOD(S138,1440)/60)&amp;":"&amp;TEXT(MOD(S138,60),"00")&amp;" (с резервом) — свободен не раньше этого времени",IF(AND(ISNUMBER(T138),T138&gt;0),"пересечение "&amp;(Q138-T138)&amp;" мин: следующая бронь с "&amp;INT(MOD(T138,1440)/60)&amp;":"&amp;TEXT(MOD(T138,60),"00")&amp;", а стол освободится (с резервом) в "&amp;INT(MOD(Q138,1440)/60)&amp;":"&amp;TEXT(MOD(Q138,60),"00"),"пересечение с другой бронью этого стола в то же время")),"")))))))))</f>
      </c>
      <c r="M138" s="15">
        <f>IF(B138="","",IF(OR(I138="отменена",I138="не пришли"),"нет","да"))</f>
      </c>
      <c r="N138" s="15">
        <f>IF(OR(A138="",E138=""),"",ROUND((A138+E138)*1440,0))</f>
      </c>
      <c r="O138" s="15">
        <f>IF(OR(A138="",F138=""),"",ROUND((IF(G138="",A138,G138)+F138)*1440,0))</f>
      </c>
      <c r="P138" s="15">
        <f>IF(H138&lt;&gt;"",H138,IF($D$3&lt;&gt;"",$D$3,""))</f>
      </c>
      <c r="Q138" s="15">
        <f>IF(OR(O138="",P138=""),"",O138+P138)</f>
      </c>
      <c r="R138" s="15">
        <f>IF(OR(M138&lt;&gt;"да",C138="",N138="",Q138="",O138&lt;=N138),"",COUNTIFS($C$8:$C$207,C138,$M$8:$M$207,"да",$N$8:$N$207,"&lt;"&amp;Q138,$Q$8:$Q$207,"&gt;"&amp;N138)-1)</f>
      </c>
      <c r="S138" s="15">
        <f>IF(OR(R138="",R138=0),"",MAXIFS($Q$8:$Q$207,$C$8:$C$207,C138,$M$8:$M$207,"да",$N$8:$N$207,"&lt;"&amp;N138,$Q$8:$Q$207,"&gt;"&amp;N138))</f>
      </c>
      <c r="T138" s="15">
        <f>IF(OR(R138="",R138=0),"",MINIFS($N$8:$N$207,$C$8:$C$207,C138,$M$8:$M$207,"да",$N$8:$N$207,"&gt;"&amp;N138,$N$8:$N$207,"&lt;"&amp;Q138))</f>
      </c>
      <c r="U138" s="15">
        <f>IF(OR(B138="",M138="нет"),"",IF(LEFT(L138,2)="ок","","да"))</f>
      </c>
    </row>
    <row r="139" spans="1:21" x14ac:dyDescent="0.25">
      <c r="A139" s="11"/>
      <c r="B139" s="12"/>
      <c r="C139" s="12"/>
      <c r="D139" s="12"/>
      <c r="E139" s="13"/>
      <c r="F139" s="13"/>
      <c r="G139" s="11"/>
      <c r="H139" s="12"/>
      <c r="I139" s="12"/>
      <c r="J139" s="12"/>
      <c r="K139" s="14">
        <f>IF(C139="","",IF(COUNTIF('Пример — столы'!$A5:$A54,C139)=0,"нет в справочнике",IF(COUNTIFS('Пример — столы'!$A5:$A54,C139,'Пример — столы'!$B5:$B54,"&gt;0")=0,"не указано",VLOOKUP(C139,'Пример — столы'!$A5:$B54,2,0))))</f>
      </c>
      <c r="L139" s="14">
        <f>IF(B139="","",IF(M139="нет","не занимает стол — статус «"&amp;I139&amp;"»",IF(OR(A139="",C139="",D139="",E139="",F139=""),"нужно уточнить: дата, стол, гости, начало и окончание",IF(OR(K139="нет в справочнике",K139="не указано"),"нужно уточнить вместимость стола "&amp;C139,IF(O139&lt;=N139,"окончание не позже начала — проверьте время или впишите дату окончания",IF(P139="","нужно уточнить резерв между посадками",IF(AND(D139&lt;=K139,R139=0),"ок: мест хватает, пересечений нет",TRIM(IF(D139&gt;K139,"гостей "&amp;D139&amp;" при "&amp;K139&amp;" местах — нужен другой стол. ","")&amp;IF(R139&gt;0,IF(AND(ISNUMBER(S139),S139&gt;N139),"пересечение "&amp;(MIN(S139,Q139)-N139)&amp;" мин: стол занят другой бронью до "&amp;INT(MOD(S139,1440)/60)&amp;":"&amp;TEXT(MOD(S139,60),"00")&amp;" (с резервом) — свободен не раньше этого времени",IF(AND(ISNUMBER(T139),T139&gt;0),"пересечение "&amp;(Q139-T139)&amp;" мин: следующая бронь с "&amp;INT(MOD(T139,1440)/60)&amp;":"&amp;TEXT(MOD(T139,60),"00")&amp;", а стол освободится (с резервом) в "&amp;INT(MOD(Q139,1440)/60)&amp;":"&amp;TEXT(MOD(Q139,60),"00"),"пересечение с другой бронью этого стола в то же время")),"")))))))))</f>
      </c>
      <c r="M139" s="15">
        <f>IF(B139="","",IF(OR(I139="отменена",I139="не пришли"),"нет","да"))</f>
      </c>
      <c r="N139" s="15">
        <f>IF(OR(A139="",E139=""),"",ROUND((A139+E139)*1440,0))</f>
      </c>
      <c r="O139" s="15">
        <f>IF(OR(A139="",F139=""),"",ROUND((IF(G139="",A139,G139)+F139)*1440,0))</f>
      </c>
      <c r="P139" s="15">
        <f>IF(H139&lt;&gt;"",H139,IF($D$3&lt;&gt;"",$D$3,""))</f>
      </c>
      <c r="Q139" s="15">
        <f>IF(OR(O139="",P139=""),"",O139+P139)</f>
      </c>
      <c r="R139" s="15">
        <f>IF(OR(M139&lt;&gt;"да",C139="",N139="",Q139="",O139&lt;=N139),"",COUNTIFS($C$8:$C$207,C139,$M$8:$M$207,"да",$N$8:$N$207,"&lt;"&amp;Q139,$Q$8:$Q$207,"&gt;"&amp;N139)-1)</f>
      </c>
      <c r="S139" s="15">
        <f>IF(OR(R139="",R139=0),"",MAXIFS($Q$8:$Q$207,$C$8:$C$207,C139,$M$8:$M$207,"да",$N$8:$N$207,"&lt;"&amp;N139,$Q$8:$Q$207,"&gt;"&amp;N139))</f>
      </c>
      <c r="T139" s="15">
        <f>IF(OR(R139="",R139=0),"",MINIFS($N$8:$N$207,$C$8:$C$207,C139,$M$8:$M$207,"да",$N$8:$N$207,"&gt;"&amp;N139,$N$8:$N$207,"&lt;"&amp;Q139))</f>
      </c>
      <c r="U139" s="15">
        <f>IF(OR(B139="",M139="нет"),"",IF(LEFT(L139,2)="ок","","да"))</f>
      </c>
    </row>
    <row r="140" spans="1:21" x14ac:dyDescent="0.25">
      <c r="A140" s="11"/>
      <c r="B140" s="12"/>
      <c r="C140" s="12"/>
      <c r="D140" s="12"/>
      <c r="E140" s="13"/>
      <c r="F140" s="13"/>
      <c r="G140" s="11"/>
      <c r="H140" s="12"/>
      <c r="I140" s="12"/>
      <c r="J140" s="12"/>
      <c r="K140" s="14">
        <f>IF(C140="","",IF(COUNTIF('Пример — столы'!$A5:$A54,C140)=0,"нет в справочнике",IF(COUNTIFS('Пример — столы'!$A5:$A54,C140,'Пример — столы'!$B5:$B54,"&gt;0")=0,"не указано",VLOOKUP(C140,'Пример — столы'!$A5:$B54,2,0))))</f>
      </c>
      <c r="L140" s="14">
        <f>IF(B140="","",IF(M140="нет","не занимает стол — статус «"&amp;I140&amp;"»",IF(OR(A140="",C140="",D140="",E140="",F140=""),"нужно уточнить: дата, стол, гости, начало и окончание",IF(OR(K140="нет в справочнике",K140="не указано"),"нужно уточнить вместимость стола "&amp;C140,IF(O140&lt;=N140,"окончание не позже начала — проверьте время или впишите дату окончания",IF(P140="","нужно уточнить резерв между посадками",IF(AND(D140&lt;=K140,R140=0),"ок: мест хватает, пересечений нет",TRIM(IF(D140&gt;K140,"гостей "&amp;D140&amp;" при "&amp;K140&amp;" местах — нужен другой стол. ","")&amp;IF(R140&gt;0,IF(AND(ISNUMBER(S140),S140&gt;N140),"пересечение "&amp;(MIN(S140,Q140)-N140)&amp;" мин: стол занят другой бронью до "&amp;INT(MOD(S140,1440)/60)&amp;":"&amp;TEXT(MOD(S140,60),"00")&amp;" (с резервом) — свободен не раньше этого времени",IF(AND(ISNUMBER(T140),T140&gt;0),"пересечение "&amp;(Q140-T140)&amp;" мин: следующая бронь с "&amp;INT(MOD(T140,1440)/60)&amp;":"&amp;TEXT(MOD(T140,60),"00")&amp;", а стол освободится (с резервом) в "&amp;INT(MOD(Q140,1440)/60)&amp;":"&amp;TEXT(MOD(Q140,60),"00"),"пересечение с другой бронью этого стола в то же время")),"")))))))))</f>
      </c>
      <c r="M140" s="15">
        <f>IF(B140="","",IF(OR(I140="отменена",I140="не пришли"),"нет","да"))</f>
      </c>
      <c r="N140" s="15">
        <f>IF(OR(A140="",E140=""),"",ROUND((A140+E140)*1440,0))</f>
      </c>
      <c r="O140" s="15">
        <f>IF(OR(A140="",F140=""),"",ROUND((IF(G140="",A140,G140)+F140)*1440,0))</f>
      </c>
      <c r="P140" s="15">
        <f>IF(H140&lt;&gt;"",H140,IF($D$3&lt;&gt;"",$D$3,""))</f>
      </c>
      <c r="Q140" s="15">
        <f>IF(OR(O140="",P140=""),"",O140+P140)</f>
      </c>
      <c r="R140" s="15">
        <f>IF(OR(M140&lt;&gt;"да",C140="",N140="",Q140="",O140&lt;=N140),"",COUNTIFS($C$8:$C$207,C140,$M$8:$M$207,"да",$N$8:$N$207,"&lt;"&amp;Q140,$Q$8:$Q$207,"&gt;"&amp;N140)-1)</f>
      </c>
      <c r="S140" s="15">
        <f>IF(OR(R140="",R140=0),"",MAXIFS($Q$8:$Q$207,$C$8:$C$207,C140,$M$8:$M$207,"да",$N$8:$N$207,"&lt;"&amp;N140,$Q$8:$Q$207,"&gt;"&amp;N140))</f>
      </c>
      <c r="T140" s="15">
        <f>IF(OR(R140="",R140=0),"",MINIFS($N$8:$N$207,$C$8:$C$207,C140,$M$8:$M$207,"да",$N$8:$N$207,"&gt;"&amp;N140,$N$8:$N$207,"&lt;"&amp;Q140))</f>
      </c>
      <c r="U140" s="15">
        <f>IF(OR(B140="",M140="нет"),"",IF(LEFT(L140,2)="ок","","да"))</f>
      </c>
    </row>
    <row r="141" spans="1:21" x14ac:dyDescent="0.25">
      <c r="A141" s="11"/>
      <c r="B141" s="12"/>
      <c r="C141" s="12"/>
      <c r="D141" s="12"/>
      <c r="E141" s="13"/>
      <c r="F141" s="13"/>
      <c r="G141" s="11"/>
      <c r="H141" s="12"/>
      <c r="I141" s="12"/>
      <c r="J141" s="12"/>
      <c r="K141" s="14">
        <f>IF(C141="","",IF(COUNTIF('Пример — столы'!$A5:$A54,C141)=0,"нет в справочнике",IF(COUNTIFS('Пример — столы'!$A5:$A54,C141,'Пример — столы'!$B5:$B54,"&gt;0")=0,"не указано",VLOOKUP(C141,'Пример — столы'!$A5:$B54,2,0))))</f>
      </c>
      <c r="L141" s="14">
        <f>IF(B141="","",IF(M141="нет","не занимает стол — статус «"&amp;I141&amp;"»",IF(OR(A141="",C141="",D141="",E141="",F141=""),"нужно уточнить: дата, стол, гости, начало и окончание",IF(OR(K141="нет в справочнике",K141="не указано"),"нужно уточнить вместимость стола "&amp;C141,IF(O141&lt;=N141,"окончание не позже начала — проверьте время или впишите дату окончания",IF(P141="","нужно уточнить резерв между посадками",IF(AND(D141&lt;=K141,R141=0),"ок: мест хватает, пересечений нет",TRIM(IF(D141&gt;K141,"гостей "&amp;D141&amp;" при "&amp;K141&amp;" местах — нужен другой стол. ","")&amp;IF(R141&gt;0,IF(AND(ISNUMBER(S141),S141&gt;N141),"пересечение "&amp;(MIN(S141,Q141)-N141)&amp;" мин: стол занят другой бронью до "&amp;INT(MOD(S141,1440)/60)&amp;":"&amp;TEXT(MOD(S141,60),"00")&amp;" (с резервом) — свободен не раньше этого времени",IF(AND(ISNUMBER(T141),T141&gt;0),"пересечение "&amp;(Q141-T141)&amp;" мин: следующая бронь с "&amp;INT(MOD(T141,1440)/60)&amp;":"&amp;TEXT(MOD(T141,60),"00")&amp;", а стол освободится (с резервом) в "&amp;INT(MOD(Q141,1440)/60)&amp;":"&amp;TEXT(MOD(Q141,60),"00"),"пересечение с другой бронью этого стола в то же время")),"")))))))))</f>
      </c>
      <c r="M141" s="15">
        <f>IF(B141="","",IF(OR(I141="отменена",I141="не пришли"),"нет","да"))</f>
      </c>
      <c r="N141" s="15">
        <f>IF(OR(A141="",E141=""),"",ROUND((A141+E141)*1440,0))</f>
      </c>
      <c r="O141" s="15">
        <f>IF(OR(A141="",F141=""),"",ROUND((IF(G141="",A141,G141)+F141)*1440,0))</f>
      </c>
      <c r="P141" s="15">
        <f>IF(H141&lt;&gt;"",H141,IF($D$3&lt;&gt;"",$D$3,""))</f>
      </c>
      <c r="Q141" s="15">
        <f>IF(OR(O141="",P141=""),"",O141+P141)</f>
      </c>
      <c r="R141" s="15">
        <f>IF(OR(M141&lt;&gt;"да",C141="",N141="",Q141="",O141&lt;=N141),"",COUNTIFS($C$8:$C$207,C141,$M$8:$M$207,"да",$N$8:$N$207,"&lt;"&amp;Q141,$Q$8:$Q$207,"&gt;"&amp;N141)-1)</f>
      </c>
      <c r="S141" s="15">
        <f>IF(OR(R141="",R141=0),"",MAXIFS($Q$8:$Q$207,$C$8:$C$207,C141,$M$8:$M$207,"да",$N$8:$N$207,"&lt;"&amp;N141,$Q$8:$Q$207,"&gt;"&amp;N141))</f>
      </c>
      <c r="T141" s="15">
        <f>IF(OR(R141="",R141=0),"",MINIFS($N$8:$N$207,$C$8:$C$207,C141,$M$8:$M$207,"да",$N$8:$N$207,"&gt;"&amp;N141,$N$8:$N$207,"&lt;"&amp;Q141))</f>
      </c>
      <c r="U141" s="15">
        <f>IF(OR(B141="",M141="нет"),"",IF(LEFT(L141,2)="ок","","да"))</f>
      </c>
    </row>
    <row r="142" spans="1:21" x14ac:dyDescent="0.25">
      <c r="A142" s="11"/>
      <c r="B142" s="12"/>
      <c r="C142" s="12"/>
      <c r="D142" s="12"/>
      <c r="E142" s="13"/>
      <c r="F142" s="13"/>
      <c r="G142" s="11"/>
      <c r="H142" s="12"/>
      <c r="I142" s="12"/>
      <c r="J142" s="12"/>
      <c r="K142" s="14">
        <f>IF(C142="","",IF(COUNTIF('Пример — столы'!$A5:$A54,C142)=0,"нет в справочнике",IF(COUNTIFS('Пример — столы'!$A5:$A54,C142,'Пример — столы'!$B5:$B54,"&gt;0")=0,"не указано",VLOOKUP(C142,'Пример — столы'!$A5:$B54,2,0))))</f>
      </c>
      <c r="L142" s="14">
        <f>IF(B142="","",IF(M142="нет","не занимает стол — статус «"&amp;I142&amp;"»",IF(OR(A142="",C142="",D142="",E142="",F142=""),"нужно уточнить: дата, стол, гости, начало и окончание",IF(OR(K142="нет в справочнике",K142="не указано"),"нужно уточнить вместимость стола "&amp;C142,IF(O142&lt;=N142,"окончание не позже начала — проверьте время или впишите дату окончания",IF(P142="","нужно уточнить резерв между посадками",IF(AND(D142&lt;=K142,R142=0),"ок: мест хватает, пересечений нет",TRIM(IF(D142&gt;K142,"гостей "&amp;D142&amp;" при "&amp;K142&amp;" местах — нужен другой стол. ","")&amp;IF(R142&gt;0,IF(AND(ISNUMBER(S142),S142&gt;N142),"пересечение "&amp;(MIN(S142,Q142)-N142)&amp;" мин: стол занят другой бронью до "&amp;INT(MOD(S142,1440)/60)&amp;":"&amp;TEXT(MOD(S142,60),"00")&amp;" (с резервом) — свободен не раньше этого времени",IF(AND(ISNUMBER(T142),T142&gt;0),"пересечение "&amp;(Q142-T142)&amp;" мин: следующая бронь с "&amp;INT(MOD(T142,1440)/60)&amp;":"&amp;TEXT(MOD(T142,60),"00")&amp;", а стол освободится (с резервом) в "&amp;INT(MOD(Q142,1440)/60)&amp;":"&amp;TEXT(MOD(Q142,60),"00"),"пересечение с другой бронью этого стола в то же время")),"")))))))))</f>
      </c>
      <c r="M142" s="15">
        <f>IF(B142="","",IF(OR(I142="отменена",I142="не пришли"),"нет","да"))</f>
      </c>
      <c r="N142" s="15">
        <f>IF(OR(A142="",E142=""),"",ROUND((A142+E142)*1440,0))</f>
      </c>
      <c r="O142" s="15">
        <f>IF(OR(A142="",F142=""),"",ROUND((IF(G142="",A142,G142)+F142)*1440,0))</f>
      </c>
      <c r="P142" s="15">
        <f>IF(H142&lt;&gt;"",H142,IF($D$3&lt;&gt;"",$D$3,""))</f>
      </c>
      <c r="Q142" s="15">
        <f>IF(OR(O142="",P142=""),"",O142+P142)</f>
      </c>
      <c r="R142" s="15">
        <f>IF(OR(M142&lt;&gt;"да",C142="",N142="",Q142="",O142&lt;=N142),"",COUNTIFS($C$8:$C$207,C142,$M$8:$M$207,"да",$N$8:$N$207,"&lt;"&amp;Q142,$Q$8:$Q$207,"&gt;"&amp;N142)-1)</f>
      </c>
      <c r="S142" s="15">
        <f>IF(OR(R142="",R142=0),"",MAXIFS($Q$8:$Q$207,$C$8:$C$207,C142,$M$8:$M$207,"да",$N$8:$N$207,"&lt;"&amp;N142,$Q$8:$Q$207,"&gt;"&amp;N142))</f>
      </c>
      <c r="T142" s="15">
        <f>IF(OR(R142="",R142=0),"",MINIFS($N$8:$N$207,$C$8:$C$207,C142,$M$8:$M$207,"да",$N$8:$N$207,"&gt;"&amp;N142,$N$8:$N$207,"&lt;"&amp;Q142))</f>
      </c>
      <c r="U142" s="15">
        <f>IF(OR(B142="",M142="нет"),"",IF(LEFT(L142,2)="ок","","да"))</f>
      </c>
    </row>
    <row r="143" spans="1:21" x14ac:dyDescent="0.25">
      <c r="A143" s="11"/>
      <c r="B143" s="12"/>
      <c r="C143" s="12"/>
      <c r="D143" s="12"/>
      <c r="E143" s="13"/>
      <c r="F143" s="13"/>
      <c r="G143" s="11"/>
      <c r="H143" s="12"/>
      <c r="I143" s="12"/>
      <c r="J143" s="12"/>
      <c r="K143" s="14">
        <f>IF(C143="","",IF(COUNTIF('Пример — столы'!$A5:$A54,C143)=0,"нет в справочнике",IF(COUNTIFS('Пример — столы'!$A5:$A54,C143,'Пример — столы'!$B5:$B54,"&gt;0")=0,"не указано",VLOOKUP(C143,'Пример — столы'!$A5:$B54,2,0))))</f>
      </c>
      <c r="L143" s="14">
        <f>IF(B143="","",IF(M143="нет","не занимает стол — статус «"&amp;I143&amp;"»",IF(OR(A143="",C143="",D143="",E143="",F143=""),"нужно уточнить: дата, стол, гости, начало и окончание",IF(OR(K143="нет в справочнике",K143="не указано"),"нужно уточнить вместимость стола "&amp;C143,IF(O143&lt;=N143,"окончание не позже начала — проверьте время или впишите дату окончания",IF(P143="","нужно уточнить резерв между посадками",IF(AND(D143&lt;=K143,R143=0),"ок: мест хватает, пересечений нет",TRIM(IF(D143&gt;K143,"гостей "&amp;D143&amp;" при "&amp;K143&amp;" местах — нужен другой стол. ","")&amp;IF(R143&gt;0,IF(AND(ISNUMBER(S143),S143&gt;N143),"пересечение "&amp;(MIN(S143,Q143)-N143)&amp;" мин: стол занят другой бронью до "&amp;INT(MOD(S143,1440)/60)&amp;":"&amp;TEXT(MOD(S143,60),"00")&amp;" (с резервом) — свободен не раньше этого времени",IF(AND(ISNUMBER(T143),T143&gt;0),"пересечение "&amp;(Q143-T143)&amp;" мин: следующая бронь с "&amp;INT(MOD(T143,1440)/60)&amp;":"&amp;TEXT(MOD(T143,60),"00")&amp;", а стол освободится (с резервом) в "&amp;INT(MOD(Q143,1440)/60)&amp;":"&amp;TEXT(MOD(Q143,60),"00"),"пересечение с другой бронью этого стола в то же время")),"")))))))))</f>
      </c>
      <c r="M143" s="15">
        <f>IF(B143="","",IF(OR(I143="отменена",I143="не пришли"),"нет","да"))</f>
      </c>
      <c r="N143" s="15">
        <f>IF(OR(A143="",E143=""),"",ROUND((A143+E143)*1440,0))</f>
      </c>
      <c r="O143" s="15">
        <f>IF(OR(A143="",F143=""),"",ROUND((IF(G143="",A143,G143)+F143)*1440,0))</f>
      </c>
      <c r="P143" s="15">
        <f>IF(H143&lt;&gt;"",H143,IF($D$3&lt;&gt;"",$D$3,""))</f>
      </c>
      <c r="Q143" s="15">
        <f>IF(OR(O143="",P143=""),"",O143+P143)</f>
      </c>
      <c r="R143" s="15">
        <f>IF(OR(M143&lt;&gt;"да",C143="",N143="",Q143="",O143&lt;=N143),"",COUNTIFS($C$8:$C$207,C143,$M$8:$M$207,"да",$N$8:$N$207,"&lt;"&amp;Q143,$Q$8:$Q$207,"&gt;"&amp;N143)-1)</f>
      </c>
      <c r="S143" s="15">
        <f>IF(OR(R143="",R143=0),"",MAXIFS($Q$8:$Q$207,$C$8:$C$207,C143,$M$8:$M$207,"да",$N$8:$N$207,"&lt;"&amp;N143,$Q$8:$Q$207,"&gt;"&amp;N143))</f>
      </c>
      <c r="T143" s="15">
        <f>IF(OR(R143="",R143=0),"",MINIFS($N$8:$N$207,$C$8:$C$207,C143,$M$8:$M$207,"да",$N$8:$N$207,"&gt;"&amp;N143,$N$8:$N$207,"&lt;"&amp;Q143))</f>
      </c>
      <c r="U143" s="15">
        <f>IF(OR(B143="",M143="нет"),"",IF(LEFT(L143,2)="ок","","да"))</f>
      </c>
    </row>
    <row r="144" spans="1:21" x14ac:dyDescent="0.25">
      <c r="A144" s="11"/>
      <c r="B144" s="12"/>
      <c r="C144" s="12"/>
      <c r="D144" s="12"/>
      <c r="E144" s="13"/>
      <c r="F144" s="13"/>
      <c r="G144" s="11"/>
      <c r="H144" s="12"/>
      <c r="I144" s="12"/>
      <c r="J144" s="12"/>
      <c r="K144" s="14">
        <f>IF(C144="","",IF(COUNTIF('Пример — столы'!$A5:$A54,C144)=0,"нет в справочнике",IF(COUNTIFS('Пример — столы'!$A5:$A54,C144,'Пример — столы'!$B5:$B54,"&gt;0")=0,"не указано",VLOOKUP(C144,'Пример — столы'!$A5:$B54,2,0))))</f>
      </c>
      <c r="L144" s="14">
        <f>IF(B144="","",IF(M144="нет","не занимает стол — статус «"&amp;I144&amp;"»",IF(OR(A144="",C144="",D144="",E144="",F144=""),"нужно уточнить: дата, стол, гости, начало и окончание",IF(OR(K144="нет в справочнике",K144="не указано"),"нужно уточнить вместимость стола "&amp;C144,IF(O144&lt;=N144,"окончание не позже начала — проверьте время или впишите дату окончания",IF(P144="","нужно уточнить резерв между посадками",IF(AND(D144&lt;=K144,R144=0),"ок: мест хватает, пересечений нет",TRIM(IF(D144&gt;K144,"гостей "&amp;D144&amp;" при "&amp;K144&amp;" местах — нужен другой стол. ","")&amp;IF(R144&gt;0,IF(AND(ISNUMBER(S144),S144&gt;N144),"пересечение "&amp;(MIN(S144,Q144)-N144)&amp;" мин: стол занят другой бронью до "&amp;INT(MOD(S144,1440)/60)&amp;":"&amp;TEXT(MOD(S144,60),"00")&amp;" (с резервом) — свободен не раньше этого времени",IF(AND(ISNUMBER(T144),T144&gt;0),"пересечение "&amp;(Q144-T144)&amp;" мин: следующая бронь с "&amp;INT(MOD(T144,1440)/60)&amp;":"&amp;TEXT(MOD(T144,60),"00")&amp;", а стол освободится (с резервом) в "&amp;INT(MOD(Q144,1440)/60)&amp;":"&amp;TEXT(MOD(Q144,60),"00"),"пересечение с другой бронью этого стола в то же время")),"")))))))))</f>
      </c>
      <c r="M144" s="15">
        <f>IF(B144="","",IF(OR(I144="отменена",I144="не пришли"),"нет","да"))</f>
      </c>
      <c r="N144" s="15">
        <f>IF(OR(A144="",E144=""),"",ROUND((A144+E144)*1440,0))</f>
      </c>
      <c r="O144" s="15">
        <f>IF(OR(A144="",F144=""),"",ROUND((IF(G144="",A144,G144)+F144)*1440,0))</f>
      </c>
      <c r="P144" s="15">
        <f>IF(H144&lt;&gt;"",H144,IF($D$3&lt;&gt;"",$D$3,""))</f>
      </c>
      <c r="Q144" s="15">
        <f>IF(OR(O144="",P144=""),"",O144+P144)</f>
      </c>
      <c r="R144" s="15">
        <f>IF(OR(M144&lt;&gt;"да",C144="",N144="",Q144="",O144&lt;=N144),"",COUNTIFS($C$8:$C$207,C144,$M$8:$M$207,"да",$N$8:$N$207,"&lt;"&amp;Q144,$Q$8:$Q$207,"&gt;"&amp;N144)-1)</f>
      </c>
      <c r="S144" s="15">
        <f>IF(OR(R144="",R144=0),"",MAXIFS($Q$8:$Q$207,$C$8:$C$207,C144,$M$8:$M$207,"да",$N$8:$N$207,"&lt;"&amp;N144,$Q$8:$Q$207,"&gt;"&amp;N144))</f>
      </c>
      <c r="T144" s="15">
        <f>IF(OR(R144="",R144=0),"",MINIFS($N$8:$N$207,$C$8:$C$207,C144,$M$8:$M$207,"да",$N$8:$N$207,"&gt;"&amp;N144,$N$8:$N$207,"&lt;"&amp;Q144))</f>
      </c>
      <c r="U144" s="15">
        <f>IF(OR(B144="",M144="нет"),"",IF(LEFT(L144,2)="ок","","да"))</f>
      </c>
    </row>
    <row r="145" spans="1:21" x14ac:dyDescent="0.25">
      <c r="A145" s="11"/>
      <c r="B145" s="12"/>
      <c r="C145" s="12"/>
      <c r="D145" s="12"/>
      <c r="E145" s="13"/>
      <c r="F145" s="13"/>
      <c r="G145" s="11"/>
      <c r="H145" s="12"/>
      <c r="I145" s="12"/>
      <c r="J145" s="12"/>
      <c r="K145" s="14">
        <f>IF(C145="","",IF(COUNTIF('Пример — столы'!$A5:$A54,C145)=0,"нет в справочнике",IF(COUNTIFS('Пример — столы'!$A5:$A54,C145,'Пример — столы'!$B5:$B54,"&gt;0")=0,"не указано",VLOOKUP(C145,'Пример — столы'!$A5:$B54,2,0))))</f>
      </c>
      <c r="L145" s="14">
        <f>IF(B145="","",IF(M145="нет","не занимает стол — статус «"&amp;I145&amp;"»",IF(OR(A145="",C145="",D145="",E145="",F145=""),"нужно уточнить: дата, стол, гости, начало и окончание",IF(OR(K145="нет в справочнике",K145="не указано"),"нужно уточнить вместимость стола "&amp;C145,IF(O145&lt;=N145,"окончание не позже начала — проверьте время или впишите дату окончания",IF(P145="","нужно уточнить резерв между посадками",IF(AND(D145&lt;=K145,R145=0),"ок: мест хватает, пересечений нет",TRIM(IF(D145&gt;K145,"гостей "&amp;D145&amp;" при "&amp;K145&amp;" местах — нужен другой стол. ","")&amp;IF(R145&gt;0,IF(AND(ISNUMBER(S145),S145&gt;N145),"пересечение "&amp;(MIN(S145,Q145)-N145)&amp;" мин: стол занят другой бронью до "&amp;INT(MOD(S145,1440)/60)&amp;":"&amp;TEXT(MOD(S145,60),"00")&amp;" (с резервом) — свободен не раньше этого времени",IF(AND(ISNUMBER(T145),T145&gt;0),"пересечение "&amp;(Q145-T145)&amp;" мин: следующая бронь с "&amp;INT(MOD(T145,1440)/60)&amp;":"&amp;TEXT(MOD(T145,60),"00")&amp;", а стол освободится (с резервом) в "&amp;INT(MOD(Q145,1440)/60)&amp;":"&amp;TEXT(MOD(Q145,60),"00"),"пересечение с другой бронью этого стола в то же время")),"")))))))))</f>
      </c>
      <c r="M145" s="15">
        <f>IF(B145="","",IF(OR(I145="отменена",I145="не пришли"),"нет","да"))</f>
      </c>
      <c r="N145" s="15">
        <f>IF(OR(A145="",E145=""),"",ROUND((A145+E145)*1440,0))</f>
      </c>
      <c r="O145" s="15">
        <f>IF(OR(A145="",F145=""),"",ROUND((IF(G145="",A145,G145)+F145)*1440,0))</f>
      </c>
      <c r="P145" s="15">
        <f>IF(H145&lt;&gt;"",H145,IF($D$3&lt;&gt;"",$D$3,""))</f>
      </c>
      <c r="Q145" s="15">
        <f>IF(OR(O145="",P145=""),"",O145+P145)</f>
      </c>
      <c r="R145" s="15">
        <f>IF(OR(M145&lt;&gt;"да",C145="",N145="",Q145="",O145&lt;=N145),"",COUNTIFS($C$8:$C$207,C145,$M$8:$M$207,"да",$N$8:$N$207,"&lt;"&amp;Q145,$Q$8:$Q$207,"&gt;"&amp;N145)-1)</f>
      </c>
      <c r="S145" s="15">
        <f>IF(OR(R145="",R145=0),"",MAXIFS($Q$8:$Q$207,$C$8:$C$207,C145,$M$8:$M$207,"да",$N$8:$N$207,"&lt;"&amp;N145,$Q$8:$Q$207,"&gt;"&amp;N145))</f>
      </c>
      <c r="T145" s="15">
        <f>IF(OR(R145="",R145=0),"",MINIFS($N$8:$N$207,$C$8:$C$207,C145,$M$8:$M$207,"да",$N$8:$N$207,"&gt;"&amp;N145,$N$8:$N$207,"&lt;"&amp;Q145))</f>
      </c>
      <c r="U145" s="15">
        <f>IF(OR(B145="",M145="нет"),"",IF(LEFT(L145,2)="ок","","да"))</f>
      </c>
    </row>
    <row r="146" spans="1:21" x14ac:dyDescent="0.25">
      <c r="A146" s="11"/>
      <c r="B146" s="12"/>
      <c r="C146" s="12"/>
      <c r="D146" s="12"/>
      <c r="E146" s="13"/>
      <c r="F146" s="13"/>
      <c r="G146" s="11"/>
      <c r="H146" s="12"/>
      <c r="I146" s="12"/>
      <c r="J146" s="12"/>
      <c r="K146" s="14">
        <f>IF(C146="","",IF(COUNTIF('Пример — столы'!$A5:$A54,C146)=0,"нет в справочнике",IF(COUNTIFS('Пример — столы'!$A5:$A54,C146,'Пример — столы'!$B5:$B54,"&gt;0")=0,"не указано",VLOOKUP(C146,'Пример — столы'!$A5:$B54,2,0))))</f>
      </c>
      <c r="L146" s="14">
        <f>IF(B146="","",IF(M146="нет","не занимает стол — статус «"&amp;I146&amp;"»",IF(OR(A146="",C146="",D146="",E146="",F146=""),"нужно уточнить: дата, стол, гости, начало и окончание",IF(OR(K146="нет в справочнике",K146="не указано"),"нужно уточнить вместимость стола "&amp;C146,IF(O146&lt;=N146,"окончание не позже начала — проверьте время или впишите дату окончания",IF(P146="","нужно уточнить резерв между посадками",IF(AND(D146&lt;=K146,R146=0),"ок: мест хватает, пересечений нет",TRIM(IF(D146&gt;K146,"гостей "&amp;D146&amp;" при "&amp;K146&amp;" местах — нужен другой стол. ","")&amp;IF(R146&gt;0,IF(AND(ISNUMBER(S146),S146&gt;N146),"пересечение "&amp;(MIN(S146,Q146)-N146)&amp;" мин: стол занят другой бронью до "&amp;INT(MOD(S146,1440)/60)&amp;":"&amp;TEXT(MOD(S146,60),"00")&amp;" (с резервом) — свободен не раньше этого времени",IF(AND(ISNUMBER(T146),T146&gt;0),"пересечение "&amp;(Q146-T146)&amp;" мин: следующая бронь с "&amp;INT(MOD(T146,1440)/60)&amp;":"&amp;TEXT(MOD(T146,60),"00")&amp;", а стол освободится (с резервом) в "&amp;INT(MOD(Q146,1440)/60)&amp;":"&amp;TEXT(MOD(Q146,60),"00"),"пересечение с другой бронью этого стола в то же время")),"")))))))))</f>
      </c>
      <c r="M146" s="15">
        <f>IF(B146="","",IF(OR(I146="отменена",I146="не пришли"),"нет","да"))</f>
      </c>
      <c r="N146" s="15">
        <f>IF(OR(A146="",E146=""),"",ROUND((A146+E146)*1440,0))</f>
      </c>
      <c r="O146" s="15">
        <f>IF(OR(A146="",F146=""),"",ROUND((IF(G146="",A146,G146)+F146)*1440,0))</f>
      </c>
      <c r="P146" s="15">
        <f>IF(H146&lt;&gt;"",H146,IF($D$3&lt;&gt;"",$D$3,""))</f>
      </c>
      <c r="Q146" s="15">
        <f>IF(OR(O146="",P146=""),"",O146+P146)</f>
      </c>
      <c r="R146" s="15">
        <f>IF(OR(M146&lt;&gt;"да",C146="",N146="",Q146="",O146&lt;=N146),"",COUNTIFS($C$8:$C$207,C146,$M$8:$M$207,"да",$N$8:$N$207,"&lt;"&amp;Q146,$Q$8:$Q$207,"&gt;"&amp;N146)-1)</f>
      </c>
      <c r="S146" s="15">
        <f>IF(OR(R146="",R146=0),"",MAXIFS($Q$8:$Q$207,$C$8:$C$207,C146,$M$8:$M$207,"да",$N$8:$N$207,"&lt;"&amp;N146,$Q$8:$Q$207,"&gt;"&amp;N146))</f>
      </c>
      <c r="T146" s="15">
        <f>IF(OR(R146="",R146=0),"",MINIFS($N$8:$N$207,$C$8:$C$207,C146,$M$8:$M$207,"да",$N$8:$N$207,"&gt;"&amp;N146,$N$8:$N$207,"&lt;"&amp;Q146))</f>
      </c>
      <c r="U146" s="15">
        <f>IF(OR(B146="",M146="нет"),"",IF(LEFT(L146,2)="ок","","да"))</f>
      </c>
    </row>
    <row r="147" spans="1:21" x14ac:dyDescent="0.25">
      <c r="A147" s="11"/>
      <c r="B147" s="12"/>
      <c r="C147" s="12"/>
      <c r="D147" s="12"/>
      <c r="E147" s="13"/>
      <c r="F147" s="13"/>
      <c r="G147" s="11"/>
      <c r="H147" s="12"/>
      <c r="I147" s="12"/>
      <c r="J147" s="12"/>
      <c r="K147" s="14">
        <f>IF(C147="","",IF(COUNTIF('Пример — столы'!$A5:$A54,C147)=0,"нет в справочнике",IF(COUNTIFS('Пример — столы'!$A5:$A54,C147,'Пример — столы'!$B5:$B54,"&gt;0")=0,"не указано",VLOOKUP(C147,'Пример — столы'!$A5:$B54,2,0))))</f>
      </c>
      <c r="L147" s="14">
        <f>IF(B147="","",IF(M147="нет","не занимает стол — статус «"&amp;I147&amp;"»",IF(OR(A147="",C147="",D147="",E147="",F147=""),"нужно уточнить: дата, стол, гости, начало и окончание",IF(OR(K147="нет в справочнике",K147="не указано"),"нужно уточнить вместимость стола "&amp;C147,IF(O147&lt;=N147,"окончание не позже начала — проверьте время или впишите дату окончания",IF(P147="","нужно уточнить резерв между посадками",IF(AND(D147&lt;=K147,R147=0),"ок: мест хватает, пересечений нет",TRIM(IF(D147&gt;K147,"гостей "&amp;D147&amp;" при "&amp;K147&amp;" местах — нужен другой стол. ","")&amp;IF(R147&gt;0,IF(AND(ISNUMBER(S147),S147&gt;N147),"пересечение "&amp;(MIN(S147,Q147)-N147)&amp;" мин: стол занят другой бронью до "&amp;INT(MOD(S147,1440)/60)&amp;":"&amp;TEXT(MOD(S147,60),"00")&amp;" (с резервом) — свободен не раньше этого времени",IF(AND(ISNUMBER(T147),T147&gt;0),"пересечение "&amp;(Q147-T147)&amp;" мин: следующая бронь с "&amp;INT(MOD(T147,1440)/60)&amp;":"&amp;TEXT(MOD(T147,60),"00")&amp;", а стол освободится (с резервом) в "&amp;INT(MOD(Q147,1440)/60)&amp;":"&amp;TEXT(MOD(Q147,60),"00"),"пересечение с другой бронью этого стола в то же время")),"")))))))))</f>
      </c>
      <c r="M147" s="15">
        <f>IF(B147="","",IF(OR(I147="отменена",I147="не пришли"),"нет","да"))</f>
      </c>
      <c r="N147" s="15">
        <f>IF(OR(A147="",E147=""),"",ROUND((A147+E147)*1440,0))</f>
      </c>
      <c r="O147" s="15">
        <f>IF(OR(A147="",F147=""),"",ROUND((IF(G147="",A147,G147)+F147)*1440,0))</f>
      </c>
      <c r="P147" s="15">
        <f>IF(H147&lt;&gt;"",H147,IF($D$3&lt;&gt;"",$D$3,""))</f>
      </c>
      <c r="Q147" s="15">
        <f>IF(OR(O147="",P147=""),"",O147+P147)</f>
      </c>
      <c r="R147" s="15">
        <f>IF(OR(M147&lt;&gt;"да",C147="",N147="",Q147="",O147&lt;=N147),"",COUNTIFS($C$8:$C$207,C147,$M$8:$M$207,"да",$N$8:$N$207,"&lt;"&amp;Q147,$Q$8:$Q$207,"&gt;"&amp;N147)-1)</f>
      </c>
      <c r="S147" s="15">
        <f>IF(OR(R147="",R147=0),"",MAXIFS($Q$8:$Q$207,$C$8:$C$207,C147,$M$8:$M$207,"да",$N$8:$N$207,"&lt;"&amp;N147,$Q$8:$Q$207,"&gt;"&amp;N147))</f>
      </c>
      <c r="T147" s="15">
        <f>IF(OR(R147="",R147=0),"",MINIFS($N$8:$N$207,$C$8:$C$207,C147,$M$8:$M$207,"да",$N$8:$N$207,"&gt;"&amp;N147,$N$8:$N$207,"&lt;"&amp;Q147))</f>
      </c>
      <c r="U147" s="15">
        <f>IF(OR(B147="",M147="нет"),"",IF(LEFT(L147,2)="ок","","да"))</f>
      </c>
    </row>
    <row r="148" spans="1:21" x14ac:dyDescent="0.25">
      <c r="A148" s="11"/>
      <c r="B148" s="12"/>
      <c r="C148" s="12"/>
      <c r="D148" s="12"/>
      <c r="E148" s="13"/>
      <c r="F148" s="13"/>
      <c r="G148" s="11"/>
      <c r="H148" s="12"/>
      <c r="I148" s="12"/>
      <c r="J148" s="12"/>
      <c r="K148" s="14">
        <f>IF(C148="","",IF(COUNTIF('Пример — столы'!$A5:$A54,C148)=0,"нет в справочнике",IF(COUNTIFS('Пример — столы'!$A5:$A54,C148,'Пример — столы'!$B5:$B54,"&gt;0")=0,"не указано",VLOOKUP(C148,'Пример — столы'!$A5:$B54,2,0))))</f>
      </c>
      <c r="L148" s="14">
        <f>IF(B148="","",IF(M148="нет","не занимает стол — статус «"&amp;I148&amp;"»",IF(OR(A148="",C148="",D148="",E148="",F148=""),"нужно уточнить: дата, стол, гости, начало и окончание",IF(OR(K148="нет в справочнике",K148="не указано"),"нужно уточнить вместимость стола "&amp;C148,IF(O148&lt;=N148,"окончание не позже начала — проверьте время или впишите дату окончания",IF(P148="","нужно уточнить резерв между посадками",IF(AND(D148&lt;=K148,R148=0),"ок: мест хватает, пересечений нет",TRIM(IF(D148&gt;K148,"гостей "&amp;D148&amp;" при "&amp;K148&amp;" местах — нужен другой стол. ","")&amp;IF(R148&gt;0,IF(AND(ISNUMBER(S148),S148&gt;N148),"пересечение "&amp;(MIN(S148,Q148)-N148)&amp;" мин: стол занят другой бронью до "&amp;INT(MOD(S148,1440)/60)&amp;":"&amp;TEXT(MOD(S148,60),"00")&amp;" (с резервом) — свободен не раньше этого времени",IF(AND(ISNUMBER(T148),T148&gt;0),"пересечение "&amp;(Q148-T148)&amp;" мин: следующая бронь с "&amp;INT(MOD(T148,1440)/60)&amp;":"&amp;TEXT(MOD(T148,60),"00")&amp;", а стол освободится (с резервом) в "&amp;INT(MOD(Q148,1440)/60)&amp;":"&amp;TEXT(MOD(Q148,60),"00"),"пересечение с другой бронью этого стола в то же время")),"")))))))))</f>
      </c>
      <c r="M148" s="15">
        <f>IF(B148="","",IF(OR(I148="отменена",I148="не пришли"),"нет","да"))</f>
      </c>
      <c r="N148" s="15">
        <f>IF(OR(A148="",E148=""),"",ROUND((A148+E148)*1440,0))</f>
      </c>
      <c r="O148" s="15">
        <f>IF(OR(A148="",F148=""),"",ROUND((IF(G148="",A148,G148)+F148)*1440,0))</f>
      </c>
      <c r="P148" s="15">
        <f>IF(H148&lt;&gt;"",H148,IF($D$3&lt;&gt;"",$D$3,""))</f>
      </c>
      <c r="Q148" s="15">
        <f>IF(OR(O148="",P148=""),"",O148+P148)</f>
      </c>
      <c r="R148" s="15">
        <f>IF(OR(M148&lt;&gt;"да",C148="",N148="",Q148="",O148&lt;=N148),"",COUNTIFS($C$8:$C$207,C148,$M$8:$M$207,"да",$N$8:$N$207,"&lt;"&amp;Q148,$Q$8:$Q$207,"&gt;"&amp;N148)-1)</f>
      </c>
      <c r="S148" s="15">
        <f>IF(OR(R148="",R148=0),"",MAXIFS($Q$8:$Q$207,$C$8:$C$207,C148,$M$8:$M$207,"да",$N$8:$N$207,"&lt;"&amp;N148,$Q$8:$Q$207,"&gt;"&amp;N148))</f>
      </c>
      <c r="T148" s="15">
        <f>IF(OR(R148="",R148=0),"",MINIFS($N$8:$N$207,$C$8:$C$207,C148,$M$8:$M$207,"да",$N$8:$N$207,"&gt;"&amp;N148,$N$8:$N$207,"&lt;"&amp;Q148))</f>
      </c>
      <c r="U148" s="15">
        <f>IF(OR(B148="",M148="нет"),"",IF(LEFT(L148,2)="ок","","да"))</f>
      </c>
    </row>
    <row r="149" spans="1:21" x14ac:dyDescent="0.25">
      <c r="A149" s="11"/>
      <c r="B149" s="12"/>
      <c r="C149" s="12"/>
      <c r="D149" s="12"/>
      <c r="E149" s="13"/>
      <c r="F149" s="13"/>
      <c r="G149" s="11"/>
      <c r="H149" s="12"/>
      <c r="I149" s="12"/>
      <c r="J149" s="12"/>
      <c r="K149" s="14">
        <f>IF(C149="","",IF(COUNTIF('Пример — столы'!$A5:$A54,C149)=0,"нет в справочнике",IF(COUNTIFS('Пример — столы'!$A5:$A54,C149,'Пример — столы'!$B5:$B54,"&gt;0")=0,"не указано",VLOOKUP(C149,'Пример — столы'!$A5:$B54,2,0))))</f>
      </c>
      <c r="L149" s="14">
        <f>IF(B149="","",IF(M149="нет","не занимает стол — статус «"&amp;I149&amp;"»",IF(OR(A149="",C149="",D149="",E149="",F149=""),"нужно уточнить: дата, стол, гости, начало и окончание",IF(OR(K149="нет в справочнике",K149="не указано"),"нужно уточнить вместимость стола "&amp;C149,IF(O149&lt;=N149,"окончание не позже начала — проверьте время или впишите дату окончания",IF(P149="","нужно уточнить резерв между посадками",IF(AND(D149&lt;=K149,R149=0),"ок: мест хватает, пересечений нет",TRIM(IF(D149&gt;K149,"гостей "&amp;D149&amp;" при "&amp;K149&amp;" местах — нужен другой стол. ","")&amp;IF(R149&gt;0,IF(AND(ISNUMBER(S149),S149&gt;N149),"пересечение "&amp;(MIN(S149,Q149)-N149)&amp;" мин: стол занят другой бронью до "&amp;INT(MOD(S149,1440)/60)&amp;":"&amp;TEXT(MOD(S149,60),"00")&amp;" (с резервом) — свободен не раньше этого времени",IF(AND(ISNUMBER(T149),T149&gt;0),"пересечение "&amp;(Q149-T149)&amp;" мин: следующая бронь с "&amp;INT(MOD(T149,1440)/60)&amp;":"&amp;TEXT(MOD(T149,60),"00")&amp;", а стол освободится (с резервом) в "&amp;INT(MOD(Q149,1440)/60)&amp;":"&amp;TEXT(MOD(Q149,60),"00"),"пересечение с другой бронью этого стола в то же время")),"")))))))))</f>
      </c>
      <c r="M149" s="15">
        <f>IF(B149="","",IF(OR(I149="отменена",I149="не пришли"),"нет","да"))</f>
      </c>
      <c r="N149" s="15">
        <f>IF(OR(A149="",E149=""),"",ROUND((A149+E149)*1440,0))</f>
      </c>
      <c r="O149" s="15">
        <f>IF(OR(A149="",F149=""),"",ROUND((IF(G149="",A149,G149)+F149)*1440,0))</f>
      </c>
      <c r="P149" s="15">
        <f>IF(H149&lt;&gt;"",H149,IF($D$3&lt;&gt;"",$D$3,""))</f>
      </c>
      <c r="Q149" s="15">
        <f>IF(OR(O149="",P149=""),"",O149+P149)</f>
      </c>
      <c r="R149" s="15">
        <f>IF(OR(M149&lt;&gt;"да",C149="",N149="",Q149="",O149&lt;=N149),"",COUNTIFS($C$8:$C$207,C149,$M$8:$M$207,"да",$N$8:$N$207,"&lt;"&amp;Q149,$Q$8:$Q$207,"&gt;"&amp;N149)-1)</f>
      </c>
      <c r="S149" s="15">
        <f>IF(OR(R149="",R149=0),"",MAXIFS($Q$8:$Q$207,$C$8:$C$207,C149,$M$8:$M$207,"да",$N$8:$N$207,"&lt;"&amp;N149,$Q$8:$Q$207,"&gt;"&amp;N149))</f>
      </c>
      <c r="T149" s="15">
        <f>IF(OR(R149="",R149=0),"",MINIFS($N$8:$N$207,$C$8:$C$207,C149,$M$8:$M$207,"да",$N$8:$N$207,"&gt;"&amp;N149,$N$8:$N$207,"&lt;"&amp;Q149))</f>
      </c>
      <c r="U149" s="15">
        <f>IF(OR(B149="",M149="нет"),"",IF(LEFT(L149,2)="ок","","да"))</f>
      </c>
    </row>
    <row r="150" spans="1:21" x14ac:dyDescent="0.25">
      <c r="A150" s="11"/>
      <c r="B150" s="12"/>
      <c r="C150" s="12"/>
      <c r="D150" s="12"/>
      <c r="E150" s="13"/>
      <c r="F150" s="13"/>
      <c r="G150" s="11"/>
      <c r="H150" s="12"/>
      <c r="I150" s="12"/>
      <c r="J150" s="12"/>
      <c r="K150" s="14">
        <f>IF(C150="","",IF(COUNTIF('Пример — столы'!$A5:$A54,C150)=0,"нет в справочнике",IF(COUNTIFS('Пример — столы'!$A5:$A54,C150,'Пример — столы'!$B5:$B54,"&gt;0")=0,"не указано",VLOOKUP(C150,'Пример — столы'!$A5:$B54,2,0))))</f>
      </c>
      <c r="L150" s="14">
        <f>IF(B150="","",IF(M150="нет","не занимает стол — статус «"&amp;I150&amp;"»",IF(OR(A150="",C150="",D150="",E150="",F150=""),"нужно уточнить: дата, стол, гости, начало и окончание",IF(OR(K150="нет в справочнике",K150="не указано"),"нужно уточнить вместимость стола "&amp;C150,IF(O150&lt;=N150,"окончание не позже начала — проверьте время или впишите дату окончания",IF(P150="","нужно уточнить резерв между посадками",IF(AND(D150&lt;=K150,R150=0),"ок: мест хватает, пересечений нет",TRIM(IF(D150&gt;K150,"гостей "&amp;D150&amp;" при "&amp;K150&amp;" местах — нужен другой стол. ","")&amp;IF(R150&gt;0,IF(AND(ISNUMBER(S150),S150&gt;N150),"пересечение "&amp;(MIN(S150,Q150)-N150)&amp;" мин: стол занят другой бронью до "&amp;INT(MOD(S150,1440)/60)&amp;":"&amp;TEXT(MOD(S150,60),"00")&amp;" (с резервом) — свободен не раньше этого времени",IF(AND(ISNUMBER(T150),T150&gt;0),"пересечение "&amp;(Q150-T150)&amp;" мин: следующая бронь с "&amp;INT(MOD(T150,1440)/60)&amp;":"&amp;TEXT(MOD(T150,60),"00")&amp;", а стол освободится (с резервом) в "&amp;INT(MOD(Q150,1440)/60)&amp;":"&amp;TEXT(MOD(Q150,60),"00"),"пересечение с другой бронью этого стола в то же время")),"")))))))))</f>
      </c>
      <c r="M150" s="15">
        <f>IF(B150="","",IF(OR(I150="отменена",I150="не пришли"),"нет","да"))</f>
      </c>
      <c r="N150" s="15">
        <f>IF(OR(A150="",E150=""),"",ROUND((A150+E150)*1440,0))</f>
      </c>
      <c r="O150" s="15">
        <f>IF(OR(A150="",F150=""),"",ROUND((IF(G150="",A150,G150)+F150)*1440,0))</f>
      </c>
      <c r="P150" s="15">
        <f>IF(H150&lt;&gt;"",H150,IF($D$3&lt;&gt;"",$D$3,""))</f>
      </c>
      <c r="Q150" s="15">
        <f>IF(OR(O150="",P150=""),"",O150+P150)</f>
      </c>
      <c r="R150" s="15">
        <f>IF(OR(M150&lt;&gt;"да",C150="",N150="",Q150="",O150&lt;=N150),"",COUNTIFS($C$8:$C$207,C150,$M$8:$M$207,"да",$N$8:$N$207,"&lt;"&amp;Q150,$Q$8:$Q$207,"&gt;"&amp;N150)-1)</f>
      </c>
      <c r="S150" s="15">
        <f>IF(OR(R150="",R150=0),"",MAXIFS($Q$8:$Q$207,$C$8:$C$207,C150,$M$8:$M$207,"да",$N$8:$N$207,"&lt;"&amp;N150,$Q$8:$Q$207,"&gt;"&amp;N150))</f>
      </c>
      <c r="T150" s="15">
        <f>IF(OR(R150="",R150=0),"",MINIFS($N$8:$N$207,$C$8:$C$207,C150,$M$8:$M$207,"да",$N$8:$N$207,"&gt;"&amp;N150,$N$8:$N$207,"&lt;"&amp;Q150))</f>
      </c>
      <c r="U150" s="15">
        <f>IF(OR(B150="",M150="нет"),"",IF(LEFT(L150,2)="ок","","да"))</f>
      </c>
    </row>
    <row r="151" spans="1:21" x14ac:dyDescent="0.25">
      <c r="A151" s="11"/>
      <c r="B151" s="12"/>
      <c r="C151" s="12"/>
      <c r="D151" s="12"/>
      <c r="E151" s="13"/>
      <c r="F151" s="13"/>
      <c r="G151" s="11"/>
      <c r="H151" s="12"/>
      <c r="I151" s="12"/>
      <c r="J151" s="12"/>
      <c r="K151" s="14">
        <f>IF(C151="","",IF(COUNTIF('Пример — столы'!$A5:$A54,C151)=0,"нет в справочнике",IF(COUNTIFS('Пример — столы'!$A5:$A54,C151,'Пример — столы'!$B5:$B54,"&gt;0")=0,"не указано",VLOOKUP(C151,'Пример — столы'!$A5:$B54,2,0))))</f>
      </c>
      <c r="L151" s="14">
        <f>IF(B151="","",IF(M151="нет","не занимает стол — статус «"&amp;I151&amp;"»",IF(OR(A151="",C151="",D151="",E151="",F151=""),"нужно уточнить: дата, стол, гости, начало и окончание",IF(OR(K151="нет в справочнике",K151="не указано"),"нужно уточнить вместимость стола "&amp;C151,IF(O151&lt;=N151,"окончание не позже начала — проверьте время или впишите дату окончания",IF(P151="","нужно уточнить резерв между посадками",IF(AND(D151&lt;=K151,R151=0),"ок: мест хватает, пересечений нет",TRIM(IF(D151&gt;K151,"гостей "&amp;D151&amp;" при "&amp;K151&amp;" местах — нужен другой стол. ","")&amp;IF(R151&gt;0,IF(AND(ISNUMBER(S151),S151&gt;N151),"пересечение "&amp;(MIN(S151,Q151)-N151)&amp;" мин: стол занят другой бронью до "&amp;INT(MOD(S151,1440)/60)&amp;":"&amp;TEXT(MOD(S151,60),"00")&amp;" (с резервом) — свободен не раньше этого времени",IF(AND(ISNUMBER(T151),T151&gt;0),"пересечение "&amp;(Q151-T151)&amp;" мин: следующая бронь с "&amp;INT(MOD(T151,1440)/60)&amp;":"&amp;TEXT(MOD(T151,60),"00")&amp;", а стол освободится (с резервом) в "&amp;INT(MOD(Q151,1440)/60)&amp;":"&amp;TEXT(MOD(Q151,60),"00"),"пересечение с другой бронью этого стола в то же время")),"")))))))))</f>
      </c>
      <c r="M151" s="15">
        <f>IF(B151="","",IF(OR(I151="отменена",I151="не пришли"),"нет","да"))</f>
      </c>
      <c r="N151" s="15">
        <f>IF(OR(A151="",E151=""),"",ROUND((A151+E151)*1440,0))</f>
      </c>
      <c r="O151" s="15">
        <f>IF(OR(A151="",F151=""),"",ROUND((IF(G151="",A151,G151)+F151)*1440,0))</f>
      </c>
      <c r="P151" s="15">
        <f>IF(H151&lt;&gt;"",H151,IF($D$3&lt;&gt;"",$D$3,""))</f>
      </c>
      <c r="Q151" s="15">
        <f>IF(OR(O151="",P151=""),"",O151+P151)</f>
      </c>
      <c r="R151" s="15">
        <f>IF(OR(M151&lt;&gt;"да",C151="",N151="",Q151="",O151&lt;=N151),"",COUNTIFS($C$8:$C$207,C151,$M$8:$M$207,"да",$N$8:$N$207,"&lt;"&amp;Q151,$Q$8:$Q$207,"&gt;"&amp;N151)-1)</f>
      </c>
      <c r="S151" s="15">
        <f>IF(OR(R151="",R151=0),"",MAXIFS($Q$8:$Q$207,$C$8:$C$207,C151,$M$8:$M$207,"да",$N$8:$N$207,"&lt;"&amp;N151,$Q$8:$Q$207,"&gt;"&amp;N151))</f>
      </c>
      <c r="T151" s="15">
        <f>IF(OR(R151="",R151=0),"",MINIFS($N$8:$N$207,$C$8:$C$207,C151,$M$8:$M$207,"да",$N$8:$N$207,"&gt;"&amp;N151,$N$8:$N$207,"&lt;"&amp;Q151))</f>
      </c>
      <c r="U151" s="15">
        <f>IF(OR(B151="",M151="нет"),"",IF(LEFT(L151,2)="ок","","да"))</f>
      </c>
    </row>
    <row r="152" spans="1:21" x14ac:dyDescent="0.25">
      <c r="A152" s="11"/>
      <c r="B152" s="12"/>
      <c r="C152" s="12"/>
      <c r="D152" s="12"/>
      <c r="E152" s="13"/>
      <c r="F152" s="13"/>
      <c r="G152" s="11"/>
      <c r="H152" s="12"/>
      <c r="I152" s="12"/>
      <c r="J152" s="12"/>
      <c r="K152" s="14">
        <f>IF(C152="","",IF(COUNTIF('Пример — столы'!$A5:$A54,C152)=0,"нет в справочнике",IF(COUNTIFS('Пример — столы'!$A5:$A54,C152,'Пример — столы'!$B5:$B54,"&gt;0")=0,"не указано",VLOOKUP(C152,'Пример — столы'!$A5:$B54,2,0))))</f>
      </c>
      <c r="L152" s="14">
        <f>IF(B152="","",IF(M152="нет","не занимает стол — статус «"&amp;I152&amp;"»",IF(OR(A152="",C152="",D152="",E152="",F152=""),"нужно уточнить: дата, стол, гости, начало и окончание",IF(OR(K152="нет в справочнике",K152="не указано"),"нужно уточнить вместимость стола "&amp;C152,IF(O152&lt;=N152,"окончание не позже начала — проверьте время или впишите дату окончания",IF(P152="","нужно уточнить резерв между посадками",IF(AND(D152&lt;=K152,R152=0),"ок: мест хватает, пересечений нет",TRIM(IF(D152&gt;K152,"гостей "&amp;D152&amp;" при "&amp;K152&amp;" местах — нужен другой стол. ","")&amp;IF(R152&gt;0,IF(AND(ISNUMBER(S152),S152&gt;N152),"пересечение "&amp;(MIN(S152,Q152)-N152)&amp;" мин: стол занят другой бронью до "&amp;INT(MOD(S152,1440)/60)&amp;":"&amp;TEXT(MOD(S152,60),"00")&amp;" (с резервом) — свободен не раньше этого времени",IF(AND(ISNUMBER(T152),T152&gt;0),"пересечение "&amp;(Q152-T152)&amp;" мин: следующая бронь с "&amp;INT(MOD(T152,1440)/60)&amp;":"&amp;TEXT(MOD(T152,60),"00")&amp;", а стол освободится (с резервом) в "&amp;INT(MOD(Q152,1440)/60)&amp;":"&amp;TEXT(MOD(Q152,60),"00"),"пересечение с другой бронью этого стола в то же время")),"")))))))))</f>
      </c>
      <c r="M152" s="15">
        <f>IF(B152="","",IF(OR(I152="отменена",I152="не пришли"),"нет","да"))</f>
      </c>
      <c r="N152" s="15">
        <f>IF(OR(A152="",E152=""),"",ROUND((A152+E152)*1440,0))</f>
      </c>
      <c r="O152" s="15">
        <f>IF(OR(A152="",F152=""),"",ROUND((IF(G152="",A152,G152)+F152)*1440,0))</f>
      </c>
      <c r="P152" s="15">
        <f>IF(H152&lt;&gt;"",H152,IF($D$3&lt;&gt;"",$D$3,""))</f>
      </c>
      <c r="Q152" s="15">
        <f>IF(OR(O152="",P152=""),"",O152+P152)</f>
      </c>
      <c r="R152" s="15">
        <f>IF(OR(M152&lt;&gt;"да",C152="",N152="",Q152="",O152&lt;=N152),"",COUNTIFS($C$8:$C$207,C152,$M$8:$M$207,"да",$N$8:$N$207,"&lt;"&amp;Q152,$Q$8:$Q$207,"&gt;"&amp;N152)-1)</f>
      </c>
      <c r="S152" s="15">
        <f>IF(OR(R152="",R152=0),"",MAXIFS($Q$8:$Q$207,$C$8:$C$207,C152,$M$8:$M$207,"да",$N$8:$N$207,"&lt;"&amp;N152,$Q$8:$Q$207,"&gt;"&amp;N152))</f>
      </c>
      <c r="T152" s="15">
        <f>IF(OR(R152="",R152=0),"",MINIFS($N$8:$N$207,$C$8:$C$207,C152,$M$8:$M$207,"да",$N$8:$N$207,"&gt;"&amp;N152,$N$8:$N$207,"&lt;"&amp;Q152))</f>
      </c>
      <c r="U152" s="15">
        <f>IF(OR(B152="",M152="нет"),"",IF(LEFT(L152,2)="ок","","да"))</f>
      </c>
    </row>
    <row r="153" spans="1:21" x14ac:dyDescent="0.25">
      <c r="A153" s="11"/>
      <c r="B153" s="12"/>
      <c r="C153" s="12"/>
      <c r="D153" s="12"/>
      <c r="E153" s="13"/>
      <c r="F153" s="13"/>
      <c r="G153" s="11"/>
      <c r="H153" s="12"/>
      <c r="I153" s="12"/>
      <c r="J153" s="12"/>
      <c r="K153" s="14">
        <f>IF(C153="","",IF(COUNTIF('Пример — столы'!$A5:$A54,C153)=0,"нет в справочнике",IF(COUNTIFS('Пример — столы'!$A5:$A54,C153,'Пример — столы'!$B5:$B54,"&gt;0")=0,"не указано",VLOOKUP(C153,'Пример — столы'!$A5:$B54,2,0))))</f>
      </c>
      <c r="L153" s="14">
        <f>IF(B153="","",IF(M153="нет","не занимает стол — статус «"&amp;I153&amp;"»",IF(OR(A153="",C153="",D153="",E153="",F153=""),"нужно уточнить: дата, стол, гости, начало и окончание",IF(OR(K153="нет в справочнике",K153="не указано"),"нужно уточнить вместимость стола "&amp;C153,IF(O153&lt;=N153,"окончание не позже начала — проверьте время или впишите дату окончания",IF(P153="","нужно уточнить резерв между посадками",IF(AND(D153&lt;=K153,R153=0),"ок: мест хватает, пересечений нет",TRIM(IF(D153&gt;K153,"гостей "&amp;D153&amp;" при "&amp;K153&amp;" местах — нужен другой стол. ","")&amp;IF(R153&gt;0,IF(AND(ISNUMBER(S153),S153&gt;N153),"пересечение "&amp;(MIN(S153,Q153)-N153)&amp;" мин: стол занят другой бронью до "&amp;INT(MOD(S153,1440)/60)&amp;":"&amp;TEXT(MOD(S153,60),"00")&amp;" (с резервом) — свободен не раньше этого времени",IF(AND(ISNUMBER(T153),T153&gt;0),"пересечение "&amp;(Q153-T153)&amp;" мин: следующая бронь с "&amp;INT(MOD(T153,1440)/60)&amp;":"&amp;TEXT(MOD(T153,60),"00")&amp;", а стол освободится (с резервом) в "&amp;INT(MOD(Q153,1440)/60)&amp;":"&amp;TEXT(MOD(Q153,60),"00"),"пересечение с другой бронью этого стола в то же время")),"")))))))))</f>
      </c>
      <c r="M153" s="15">
        <f>IF(B153="","",IF(OR(I153="отменена",I153="не пришли"),"нет","да"))</f>
      </c>
      <c r="N153" s="15">
        <f>IF(OR(A153="",E153=""),"",ROUND((A153+E153)*1440,0))</f>
      </c>
      <c r="O153" s="15">
        <f>IF(OR(A153="",F153=""),"",ROUND((IF(G153="",A153,G153)+F153)*1440,0))</f>
      </c>
      <c r="P153" s="15">
        <f>IF(H153&lt;&gt;"",H153,IF($D$3&lt;&gt;"",$D$3,""))</f>
      </c>
      <c r="Q153" s="15">
        <f>IF(OR(O153="",P153=""),"",O153+P153)</f>
      </c>
      <c r="R153" s="15">
        <f>IF(OR(M153&lt;&gt;"да",C153="",N153="",Q153="",O153&lt;=N153),"",COUNTIFS($C$8:$C$207,C153,$M$8:$M$207,"да",$N$8:$N$207,"&lt;"&amp;Q153,$Q$8:$Q$207,"&gt;"&amp;N153)-1)</f>
      </c>
      <c r="S153" s="15">
        <f>IF(OR(R153="",R153=0),"",MAXIFS($Q$8:$Q$207,$C$8:$C$207,C153,$M$8:$M$207,"да",$N$8:$N$207,"&lt;"&amp;N153,$Q$8:$Q$207,"&gt;"&amp;N153))</f>
      </c>
      <c r="T153" s="15">
        <f>IF(OR(R153="",R153=0),"",MINIFS($N$8:$N$207,$C$8:$C$207,C153,$M$8:$M$207,"да",$N$8:$N$207,"&gt;"&amp;N153,$N$8:$N$207,"&lt;"&amp;Q153))</f>
      </c>
      <c r="U153" s="15">
        <f>IF(OR(B153="",M153="нет"),"",IF(LEFT(L153,2)="ок","","да"))</f>
      </c>
    </row>
    <row r="154" spans="1:21" x14ac:dyDescent="0.25">
      <c r="A154" s="11"/>
      <c r="B154" s="12"/>
      <c r="C154" s="12"/>
      <c r="D154" s="12"/>
      <c r="E154" s="13"/>
      <c r="F154" s="13"/>
      <c r="G154" s="11"/>
      <c r="H154" s="12"/>
      <c r="I154" s="12"/>
      <c r="J154" s="12"/>
      <c r="K154" s="14">
        <f>IF(C154="","",IF(COUNTIF('Пример — столы'!$A5:$A54,C154)=0,"нет в справочнике",IF(COUNTIFS('Пример — столы'!$A5:$A54,C154,'Пример — столы'!$B5:$B54,"&gt;0")=0,"не указано",VLOOKUP(C154,'Пример — столы'!$A5:$B54,2,0))))</f>
      </c>
      <c r="L154" s="14">
        <f>IF(B154="","",IF(M154="нет","не занимает стол — статус «"&amp;I154&amp;"»",IF(OR(A154="",C154="",D154="",E154="",F154=""),"нужно уточнить: дата, стол, гости, начало и окончание",IF(OR(K154="нет в справочнике",K154="не указано"),"нужно уточнить вместимость стола "&amp;C154,IF(O154&lt;=N154,"окончание не позже начала — проверьте время или впишите дату окончания",IF(P154="","нужно уточнить резерв между посадками",IF(AND(D154&lt;=K154,R154=0),"ок: мест хватает, пересечений нет",TRIM(IF(D154&gt;K154,"гостей "&amp;D154&amp;" при "&amp;K154&amp;" местах — нужен другой стол. ","")&amp;IF(R154&gt;0,IF(AND(ISNUMBER(S154),S154&gt;N154),"пересечение "&amp;(MIN(S154,Q154)-N154)&amp;" мин: стол занят другой бронью до "&amp;INT(MOD(S154,1440)/60)&amp;":"&amp;TEXT(MOD(S154,60),"00")&amp;" (с резервом) — свободен не раньше этого времени",IF(AND(ISNUMBER(T154),T154&gt;0),"пересечение "&amp;(Q154-T154)&amp;" мин: следующая бронь с "&amp;INT(MOD(T154,1440)/60)&amp;":"&amp;TEXT(MOD(T154,60),"00")&amp;", а стол освободится (с резервом) в "&amp;INT(MOD(Q154,1440)/60)&amp;":"&amp;TEXT(MOD(Q154,60),"00"),"пересечение с другой бронью этого стола в то же время")),"")))))))))</f>
      </c>
      <c r="M154" s="15">
        <f>IF(B154="","",IF(OR(I154="отменена",I154="не пришли"),"нет","да"))</f>
      </c>
      <c r="N154" s="15">
        <f>IF(OR(A154="",E154=""),"",ROUND((A154+E154)*1440,0))</f>
      </c>
      <c r="O154" s="15">
        <f>IF(OR(A154="",F154=""),"",ROUND((IF(G154="",A154,G154)+F154)*1440,0))</f>
      </c>
      <c r="P154" s="15">
        <f>IF(H154&lt;&gt;"",H154,IF($D$3&lt;&gt;"",$D$3,""))</f>
      </c>
      <c r="Q154" s="15">
        <f>IF(OR(O154="",P154=""),"",O154+P154)</f>
      </c>
      <c r="R154" s="15">
        <f>IF(OR(M154&lt;&gt;"да",C154="",N154="",Q154="",O154&lt;=N154),"",COUNTIFS($C$8:$C$207,C154,$M$8:$M$207,"да",$N$8:$N$207,"&lt;"&amp;Q154,$Q$8:$Q$207,"&gt;"&amp;N154)-1)</f>
      </c>
      <c r="S154" s="15">
        <f>IF(OR(R154="",R154=0),"",MAXIFS($Q$8:$Q$207,$C$8:$C$207,C154,$M$8:$M$207,"да",$N$8:$N$207,"&lt;"&amp;N154,$Q$8:$Q$207,"&gt;"&amp;N154))</f>
      </c>
      <c r="T154" s="15">
        <f>IF(OR(R154="",R154=0),"",MINIFS($N$8:$N$207,$C$8:$C$207,C154,$M$8:$M$207,"да",$N$8:$N$207,"&gt;"&amp;N154,$N$8:$N$207,"&lt;"&amp;Q154))</f>
      </c>
      <c r="U154" s="15">
        <f>IF(OR(B154="",M154="нет"),"",IF(LEFT(L154,2)="ок","","да"))</f>
      </c>
    </row>
    <row r="155" spans="1:21" x14ac:dyDescent="0.25">
      <c r="A155" s="11"/>
      <c r="B155" s="12"/>
      <c r="C155" s="12"/>
      <c r="D155" s="12"/>
      <c r="E155" s="13"/>
      <c r="F155" s="13"/>
      <c r="G155" s="11"/>
      <c r="H155" s="12"/>
      <c r="I155" s="12"/>
      <c r="J155" s="12"/>
      <c r="K155" s="14">
        <f>IF(C155="","",IF(COUNTIF('Пример — столы'!$A5:$A54,C155)=0,"нет в справочнике",IF(COUNTIFS('Пример — столы'!$A5:$A54,C155,'Пример — столы'!$B5:$B54,"&gt;0")=0,"не указано",VLOOKUP(C155,'Пример — столы'!$A5:$B54,2,0))))</f>
      </c>
      <c r="L155" s="14">
        <f>IF(B155="","",IF(M155="нет","не занимает стол — статус «"&amp;I155&amp;"»",IF(OR(A155="",C155="",D155="",E155="",F155=""),"нужно уточнить: дата, стол, гости, начало и окончание",IF(OR(K155="нет в справочнике",K155="не указано"),"нужно уточнить вместимость стола "&amp;C155,IF(O155&lt;=N155,"окончание не позже начала — проверьте время или впишите дату окончания",IF(P155="","нужно уточнить резерв между посадками",IF(AND(D155&lt;=K155,R155=0),"ок: мест хватает, пересечений нет",TRIM(IF(D155&gt;K155,"гостей "&amp;D155&amp;" при "&amp;K155&amp;" местах — нужен другой стол. ","")&amp;IF(R155&gt;0,IF(AND(ISNUMBER(S155),S155&gt;N155),"пересечение "&amp;(MIN(S155,Q155)-N155)&amp;" мин: стол занят другой бронью до "&amp;INT(MOD(S155,1440)/60)&amp;":"&amp;TEXT(MOD(S155,60),"00")&amp;" (с резервом) — свободен не раньше этого времени",IF(AND(ISNUMBER(T155),T155&gt;0),"пересечение "&amp;(Q155-T155)&amp;" мин: следующая бронь с "&amp;INT(MOD(T155,1440)/60)&amp;":"&amp;TEXT(MOD(T155,60),"00")&amp;", а стол освободится (с резервом) в "&amp;INT(MOD(Q155,1440)/60)&amp;":"&amp;TEXT(MOD(Q155,60),"00"),"пересечение с другой бронью этого стола в то же время")),"")))))))))</f>
      </c>
      <c r="M155" s="15">
        <f>IF(B155="","",IF(OR(I155="отменена",I155="не пришли"),"нет","да"))</f>
      </c>
      <c r="N155" s="15">
        <f>IF(OR(A155="",E155=""),"",ROUND((A155+E155)*1440,0))</f>
      </c>
      <c r="O155" s="15">
        <f>IF(OR(A155="",F155=""),"",ROUND((IF(G155="",A155,G155)+F155)*1440,0))</f>
      </c>
      <c r="P155" s="15">
        <f>IF(H155&lt;&gt;"",H155,IF($D$3&lt;&gt;"",$D$3,""))</f>
      </c>
      <c r="Q155" s="15">
        <f>IF(OR(O155="",P155=""),"",O155+P155)</f>
      </c>
      <c r="R155" s="15">
        <f>IF(OR(M155&lt;&gt;"да",C155="",N155="",Q155="",O155&lt;=N155),"",COUNTIFS($C$8:$C$207,C155,$M$8:$M$207,"да",$N$8:$N$207,"&lt;"&amp;Q155,$Q$8:$Q$207,"&gt;"&amp;N155)-1)</f>
      </c>
      <c r="S155" s="15">
        <f>IF(OR(R155="",R155=0),"",MAXIFS($Q$8:$Q$207,$C$8:$C$207,C155,$M$8:$M$207,"да",$N$8:$N$207,"&lt;"&amp;N155,$Q$8:$Q$207,"&gt;"&amp;N155))</f>
      </c>
      <c r="T155" s="15">
        <f>IF(OR(R155="",R155=0),"",MINIFS($N$8:$N$207,$C$8:$C$207,C155,$M$8:$M$207,"да",$N$8:$N$207,"&gt;"&amp;N155,$N$8:$N$207,"&lt;"&amp;Q155))</f>
      </c>
      <c r="U155" s="15">
        <f>IF(OR(B155="",M155="нет"),"",IF(LEFT(L155,2)="ок","","да"))</f>
      </c>
    </row>
    <row r="156" spans="1:21" x14ac:dyDescent="0.25">
      <c r="A156" s="11"/>
      <c r="B156" s="12"/>
      <c r="C156" s="12"/>
      <c r="D156" s="12"/>
      <c r="E156" s="13"/>
      <c r="F156" s="13"/>
      <c r="G156" s="11"/>
      <c r="H156" s="12"/>
      <c r="I156" s="12"/>
      <c r="J156" s="12"/>
      <c r="K156" s="14">
        <f>IF(C156="","",IF(COUNTIF('Пример — столы'!$A5:$A54,C156)=0,"нет в справочнике",IF(COUNTIFS('Пример — столы'!$A5:$A54,C156,'Пример — столы'!$B5:$B54,"&gt;0")=0,"не указано",VLOOKUP(C156,'Пример — столы'!$A5:$B54,2,0))))</f>
      </c>
      <c r="L156" s="14">
        <f>IF(B156="","",IF(M156="нет","не занимает стол — статус «"&amp;I156&amp;"»",IF(OR(A156="",C156="",D156="",E156="",F156=""),"нужно уточнить: дата, стол, гости, начало и окончание",IF(OR(K156="нет в справочнике",K156="не указано"),"нужно уточнить вместимость стола "&amp;C156,IF(O156&lt;=N156,"окончание не позже начала — проверьте время или впишите дату окончания",IF(P156="","нужно уточнить резерв между посадками",IF(AND(D156&lt;=K156,R156=0),"ок: мест хватает, пересечений нет",TRIM(IF(D156&gt;K156,"гостей "&amp;D156&amp;" при "&amp;K156&amp;" местах — нужен другой стол. ","")&amp;IF(R156&gt;0,IF(AND(ISNUMBER(S156),S156&gt;N156),"пересечение "&amp;(MIN(S156,Q156)-N156)&amp;" мин: стол занят другой бронью до "&amp;INT(MOD(S156,1440)/60)&amp;":"&amp;TEXT(MOD(S156,60),"00")&amp;" (с резервом) — свободен не раньше этого времени",IF(AND(ISNUMBER(T156),T156&gt;0),"пересечение "&amp;(Q156-T156)&amp;" мин: следующая бронь с "&amp;INT(MOD(T156,1440)/60)&amp;":"&amp;TEXT(MOD(T156,60),"00")&amp;", а стол освободится (с резервом) в "&amp;INT(MOD(Q156,1440)/60)&amp;":"&amp;TEXT(MOD(Q156,60),"00"),"пересечение с другой бронью этого стола в то же время")),"")))))))))</f>
      </c>
      <c r="M156" s="15">
        <f>IF(B156="","",IF(OR(I156="отменена",I156="не пришли"),"нет","да"))</f>
      </c>
      <c r="N156" s="15">
        <f>IF(OR(A156="",E156=""),"",ROUND((A156+E156)*1440,0))</f>
      </c>
      <c r="O156" s="15">
        <f>IF(OR(A156="",F156=""),"",ROUND((IF(G156="",A156,G156)+F156)*1440,0))</f>
      </c>
      <c r="P156" s="15">
        <f>IF(H156&lt;&gt;"",H156,IF($D$3&lt;&gt;"",$D$3,""))</f>
      </c>
      <c r="Q156" s="15">
        <f>IF(OR(O156="",P156=""),"",O156+P156)</f>
      </c>
      <c r="R156" s="15">
        <f>IF(OR(M156&lt;&gt;"да",C156="",N156="",Q156="",O156&lt;=N156),"",COUNTIFS($C$8:$C$207,C156,$M$8:$M$207,"да",$N$8:$N$207,"&lt;"&amp;Q156,$Q$8:$Q$207,"&gt;"&amp;N156)-1)</f>
      </c>
      <c r="S156" s="15">
        <f>IF(OR(R156="",R156=0),"",MAXIFS($Q$8:$Q$207,$C$8:$C$207,C156,$M$8:$M$207,"да",$N$8:$N$207,"&lt;"&amp;N156,$Q$8:$Q$207,"&gt;"&amp;N156))</f>
      </c>
      <c r="T156" s="15">
        <f>IF(OR(R156="",R156=0),"",MINIFS($N$8:$N$207,$C$8:$C$207,C156,$M$8:$M$207,"да",$N$8:$N$207,"&gt;"&amp;N156,$N$8:$N$207,"&lt;"&amp;Q156))</f>
      </c>
      <c r="U156" s="15">
        <f>IF(OR(B156="",M156="нет"),"",IF(LEFT(L156,2)="ок","","да"))</f>
      </c>
    </row>
    <row r="157" spans="1:21" x14ac:dyDescent="0.25">
      <c r="A157" s="11"/>
      <c r="B157" s="12"/>
      <c r="C157" s="12"/>
      <c r="D157" s="12"/>
      <c r="E157" s="13"/>
      <c r="F157" s="13"/>
      <c r="G157" s="11"/>
      <c r="H157" s="12"/>
      <c r="I157" s="12"/>
      <c r="J157" s="12"/>
      <c r="K157" s="14">
        <f>IF(C157="","",IF(COUNTIF('Пример — столы'!$A5:$A54,C157)=0,"нет в справочнике",IF(COUNTIFS('Пример — столы'!$A5:$A54,C157,'Пример — столы'!$B5:$B54,"&gt;0")=0,"не указано",VLOOKUP(C157,'Пример — столы'!$A5:$B54,2,0))))</f>
      </c>
      <c r="L157" s="14">
        <f>IF(B157="","",IF(M157="нет","не занимает стол — статус «"&amp;I157&amp;"»",IF(OR(A157="",C157="",D157="",E157="",F157=""),"нужно уточнить: дата, стол, гости, начало и окончание",IF(OR(K157="нет в справочнике",K157="не указано"),"нужно уточнить вместимость стола "&amp;C157,IF(O157&lt;=N157,"окончание не позже начала — проверьте время или впишите дату окончания",IF(P157="","нужно уточнить резерв между посадками",IF(AND(D157&lt;=K157,R157=0),"ок: мест хватает, пересечений нет",TRIM(IF(D157&gt;K157,"гостей "&amp;D157&amp;" при "&amp;K157&amp;" местах — нужен другой стол. ","")&amp;IF(R157&gt;0,IF(AND(ISNUMBER(S157),S157&gt;N157),"пересечение "&amp;(MIN(S157,Q157)-N157)&amp;" мин: стол занят другой бронью до "&amp;INT(MOD(S157,1440)/60)&amp;":"&amp;TEXT(MOD(S157,60),"00")&amp;" (с резервом) — свободен не раньше этого времени",IF(AND(ISNUMBER(T157),T157&gt;0),"пересечение "&amp;(Q157-T157)&amp;" мин: следующая бронь с "&amp;INT(MOD(T157,1440)/60)&amp;":"&amp;TEXT(MOD(T157,60),"00")&amp;", а стол освободится (с резервом) в "&amp;INT(MOD(Q157,1440)/60)&amp;":"&amp;TEXT(MOD(Q157,60),"00"),"пересечение с другой бронью этого стола в то же время")),"")))))))))</f>
      </c>
      <c r="M157" s="15">
        <f>IF(B157="","",IF(OR(I157="отменена",I157="не пришли"),"нет","да"))</f>
      </c>
      <c r="N157" s="15">
        <f>IF(OR(A157="",E157=""),"",ROUND((A157+E157)*1440,0))</f>
      </c>
      <c r="O157" s="15">
        <f>IF(OR(A157="",F157=""),"",ROUND((IF(G157="",A157,G157)+F157)*1440,0))</f>
      </c>
      <c r="P157" s="15">
        <f>IF(H157&lt;&gt;"",H157,IF($D$3&lt;&gt;"",$D$3,""))</f>
      </c>
      <c r="Q157" s="15">
        <f>IF(OR(O157="",P157=""),"",O157+P157)</f>
      </c>
      <c r="R157" s="15">
        <f>IF(OR(M157&lt;&gt;"да",C157="",N157="",Q157="",O157&lt;=N157),"",COUNTIFS($C$8:$C$207,C157,$M$8:$M$207,"да",$N$8:$N$207,"&lt;"&amp;Q157,$Q$8:$Q$207,"&gt;"&amp;N157)-1)</f>
      </c>
      <c r="S157" s="15">
        <f>IF(OR(R157="",R157=0),"",MAXIFS($Q$8:$Q$207,$C$8:$C$207,C157,$M$8:$M$207,"да",$N$8:$N$207,"&lt;"&amp;N157,$Q$8:$Q$207,"&gt;"&amp;N157))</f>
      </c>
      <c r="T157" s="15">
        <f>IF(OR(R157="",R157=0),"",MINIFS($N$8:$N$207,$C$8:$C$207,C157,$M$8:$M$207,"да",$N$8:$N$207,"&gt;"&amp;N157,$N$8:$N$207,"&lt;"&amp;Q157))</f>
      </c>
      <c r="U157" s="15">
        <f>IF(OR(B157="",M157="нет"),"",IF(LEFT(L157,2)="ок","","да"))</f>
      </c>
    </row>
    <row r="158" spans="1:21" x14ac:dyDescent="0.25">
      <c r="A158" s="11"/>
      <c r="B158" s="12"/>
      <c r="C158" s="12"/>
      <c r="D158" s="12"/>
      <c r="E158" s="13"/>
      <c r="F158" s="13"/>
      <c r="G158" s="11"/>
      <c r="H158" s="12"/>
      <c r="I158" s="12"/>
      <c r="J158" s="12"/>
      <c r="K158" s="14">
        <f>IF(C158="","",IF(COUNTIF('Пример — столы'!$A5:$A54,C158)=0,"нет в справочнике",IF(COUNTIFS('Пример — столы'!$A5:$A54,C158,'Пример — столы'!$B5:$B54,"&gt;0")=0,"не указано",VLOOKUP(C158,'Пример — столы'!$A5:$B54,2,0))))</f>
      </c>
      <c r="L158" s="14">
        <f>IF(B158="","",IF(M158="нет","не занимает стол — статус «"&amp;I158&amp;"»",IF(OR(A158="",C158="",D158="",E158="",F158=""),"нужно уточнить: дата, стол, гости, начало и окончание",IF(OR(K158="нет в справочнике",K158="не указано"),"нужно уточнить вместимость стола "&amp;C158,IF(O158&lt;=N158,"окончание не позже начала — проверьте время или впишите дату окончания",IF(P158="","нужно уточнить резерв между посадками",IF(AND(D158&lt;=K158,R158=0),"ок: мест хватает, пересечений нет",TRIM(IF(D158&gt;K158,"гостей "&amp;D158&amp;" при "&amp;K158&amp;" местах — нужен другой стол. ","")&amp;IF(R158&gt;0,IF(AND(ISNUMBER(S158),S158&gt;N158),"пересечение "&amp;(MIN(S158,Q158)-N158)&amp;" мин: стол занят другой бронью до "&amp;INT(MOD(S158,1440)/60)&amp;":"&amp;TEXT(MOD(S158,60),"00")&amp;" (с резервом) — свободен не раньше этого времени",IF(AND(ISNUMBER(T158),T158&gt;0),"пересечение "&amp;(Q158-T158)&amp;" мин: следующая бронь с "&amp;INT(MOD(T158,1440)/60)&amp;":"&amp;TEXT(MOD(T158,60),"00")&amp;", а стол освободится (с резервом) в "&amp;INT(MOD(Q158,1440)/60)&amp;":"&amp;TEXT(MOD(Q158,60),"00"),"пересечение с другой бронью этого стола в то же время")),"")))))))))</f>
      </c>
      <c r="M158" s="15">
        <f>IF(B158="","",IF(OR(I158="отменена",I158="не пришли"),"нет","да"))</f>
      </c>
      <c r="N158" s="15">
        <f>IF(OR(A158="",E158=""),"",ROUND((A158+E158)*1440,0))</f>
      </c>
      <c r="O158" s="15">
        <f>IF(OR(A158="",F158=""),"",ROUND((IF(G158="",A158,G158)+F158)*1440,0))</f>
      </c>
      <c r="P158" s="15">
        <f>IF(H158&lt;&gt;"",H158,IF($D$3&lt;&gt;"",$D$3,""))</f>
      </c>
      <c r="Q158" s="15">
        <f>IF(OR(O158="",P158=""),"",O158+P158)</f>
      </c>
      <c r="R158" s="15">
        <f>IF(OR(M158&lt;&gt;"да",C158="",N158="",Q158="",O158&lt;=N158),"",COUNTIFS($C$8:$C$207,C158,$M$8:$M$207,"да",$N$8:$N$207,"&lt;"&amp;Q158,$Q$8:$Q$207,"&gt;"&amp;N158)-1)</f>
      </c>
      <c r="S158" s="15">
        <f>IF(OR(R158="",R158=0),"",MAXIFS($Q$8:$Q$207,$C$8:$C$207,C158,$M$8:$M$207,"да",$N$8:$N$207,"&lt;"&amp;N158,$Q$8:$Q$207,"&gt;"&amp;N158))</f>
      </c>
      <c r="T158" s="15">
        <f>IF(OR(R158="",R158=0),"",MINIFS($N$8:$N$207,$C$8:$C$207,C158,$M$8:$M$207,"да",$N$8:$N$207,"&gt;"&amp;N158,$N$8:$N$207,"&lt;"&amp;Q158))</f>
      </c>
      <c r="U158" s="15">
        <f>IF(OR(B158="",M158="нет"),"",IF(LEFT(L158,2)="ок","","да"))</f>
      </c>
    </row>
    <row r="159" spans="1:21" x14ac:dyDescent="0.25">
      <c r="A159" s="11"/>
      <c r="B159" s="12"/>
      <c r="C159" s="12"/>
      <c r="D159" s="12"/>
      <c r="E159" s="13"/>
      <c r="F159" s="13"/>
      <c r="G159" s="11"/>
      <c r="H159" s="12"/>
      <c r="I159" s="12"/>
      <c r="J159" s="12"/>
      <c r="K159" s="14">
        <f>IF(C159="","",IF(COUNTIF('Пример — столы'!$A5:$A54,C159)=0,"нет в справочнике",IF(COUNTIFS('Пример — столы'!$A5:$A54,C159,'Пример — столы'!$B5:$B54,"&gt;0")=0,"не указано",VLOOKUP(C159,'Пример — столы'!$A5:$B54,2,0))))</f>
      </c>
      <c r="L159" s="14">
        <f>IF(B159="","",IF(M159="нет","не занимает стол — статус «"&amp;I159&amp;"»",IF(OR(A159="",C159="",D159="",E159="",F159=""),"нужно уточнить: дата, стол, гости, начало и окончание",IF(OR(K159="нет в справочнике",K159="не указано"),"нужно уточнить вместимость стола "&amp;C159,IF(O159&lt;=N159,"окончание не позже начала — проверьте время или впишите дату окончания",IF(P159="","нужно уточнить резерв между посадками",IF(AND(D159&lt;=K159,R159=0),"ок: мест хватает, пересечений нет",TRIM(IF(D159&gt;K159,"гостей "&amp;D159&amp;" при "&amp;K159&amp;" местах — нужен другой стол. ","")&amp;IF(R159&gt;0,IF(AND(ISNUMBER(S159),S159&gt;N159),"пересечение "&amp;(MIN(S159,Q159)-N159)&amp;" мин: стол занят другой бронью до "&amp;INT(MOD(S159,1440)/60)&amp;":"&amp;TEXT(MOD(S159,60),"00")&amp;" (с резервом) — свободен не раньше этого времени",IF(AND(ISNUMBER(T159),T159&gt;0),"пересечение "&amp;(Q159-T159)&amp;" мин: следующая бронь с "&amp;INT(MOD(T159,1440)/60)&amp;":"&amp;TEXT(MOD(T159,60),"00")&amp;", а стол освободится (с резервом) в "&amp;INT(MOD(Q159,1440)/60)&amp;":"&amp;TEXT(MOD(Q159,60),"00"),"пересечение с другой бронью этого стола в то же время")),"")))))))))</f>
      </c>
      <c r="M159" s="15">
        <f>IF(B159="","",IF(OR(I159="отменена",I159="не пришли"),"нет","да"))</f>
      </c>
      <c r="N159" s="15">
        <f>IF(OR(A159="",E159=""),"",ROUND((A159+E159)*1440,0))</f>
      </c>
      <c r="O159" s="15">
        <f>IF(OR(A159="",F159=""),"",ROUND((IF(G159="",A159,G159)+F159)*1440,0))</f>
      </c>
      <c r="P159" s="15">
        <f>IF(H159&lt;&gt;"",H159,IF($D$3&lt;&gt;"",$D$3,""))</f>
      </c>
      <c r="Q159" s="15">
        <f>IF(OR(O159="",P159=""),"",O159+P159)</f>
      </c>
      <c r="R159" s="15">
        <f>IF(OR(M159&lt;&gt;"да",C159="",N159="",Q159="",O159&lt;=N159),"",COUNTIFS($C$8:$C$207,C159,$M$8:$M$207,"да",$N$8:$N$207,"&lt;"&amp;Q159,$Q$8:$Q$207,"&gt;"&amp;N159)-1)</f>
      </c>
      <c r="S159" s="15">
        <f>IF(OR(R159="",R159=0),"",MAXIFS($Q$8:$Q$207,$C$8:$C$207,C159,$M$8:$M$207,"да",$N$8:$N$207,"&lt;"&amp;N159,$Q$8:$Q$207,"&gt;"&amp;N159))</f>
      </c>
      <c r="T159" s="15">
        <f>IF(OR(R159="",R159=0),"",MINIFS($N$8:$N$207,$C$8:$C$207,C159,$M$8:$M$207,"да",$N$8:$N$207,"&gt;"&amp;N159,$N$8:$N$207,"&lt;"&amp;Q159))</f>
      </c>
      <c r="U159" s="15">
        <f>IF(OR(B159="",M159="нет"),"",IF(LEFT(L159,2)="ок","","да"))</f>
      </c>
    </row>
    <row r="160" spans="1:21" x14ac:dyDescent="0.25">
      <c r="A160" s="11"/>
      <c r="B160" s="12"/>
      <c r="C160" s="12"/>
      <c r="D160" s="12"/>
      <c r="E160" s="13"/>
      <c r="F160" s="13"/>
      <c r="G160" s="11"/>
      <c r="H160" s="12"/>
      <c r="I160" s="12"/>
      <c r="J160" s="12"/>
      <c r="K160" s="14">
        <f>IF(C160="","",IF(COUNTIF('Пример — столы'!$A5:$A54,C160)=0,"нет в справочнике",IF(COUNTIFS('Пример — столы'!$A5:$A54,C160,'Пример — столы'!$B5:$B54,"&gt;0")=0,"не указано",VLOOKUP(C160,'Пример — столы'!$A5:$B54,2,0))))</f>
      </c>
      <c r="L160" s="14">
        <f>IF(B160="","",IF(M160="нет","не занимает стол — статус «"&amp;I160&amp;"»",IF(OR(A160="",C160="",D160="",E160="",F160=""),"нужно уточнить: дата, стол, гости, начало и окончание",IF(OR(K160="нет в справочнике",K160="не указано"),"нужно уточнить вместимость стола "&amp;C160,IF(O160&lt;=N160,"окончание не позже начала — проверьте время или впишите дату окончания",IF(P160="","нужно уточнить резерв между посадками",IF(AND(D160&lt;=K160,R160=0),"ок: мест хватает, пересечений нет",TRIM(IF(D160&gt;K160,"гостей "&amp;D160&amp;" при "&amp;K160&amp;" местах — нужен другой стол. ","")&amp;IF(R160&gt;0,IF(AND(ISNUMBER(S160),S160&gt;N160),"пересечение "&amp;(MIN(S160,Q160)-N160)&amp;" мин: стол занят другой бронью до "&amp;INT(MOD(S160,1440)/60)&amp;":"&amp;TEXT(MOD(S160,60),"00")&amp;" (с резервом) — свободен не раньше этого времени",IF(AND(ISNUMBER(T160),T160&gt;0),"пересечение "&amp;(Q160-T160)&amp;" мин: следующая бронь с "&amp;INT(MOD(T160,1440)/60)&amp;":"&amp;TEXT(MOD(T160,60),"00")&amp;", а стол освободится (с резервом) в "&amp;INT(MOD(Q160,1440)/60)&amp;":"&amp;TEXT(MOD(Q160,60),"00"),"пересечение с другой бронью этого стола в то же время")),"")))))))))</f>
      </c>
      <c r="M160" s="15">
        <f>IF(B160="","",IF(OR(I160="отменена",I160="не пришли"),"нет","да"))</f>
      </c>
      <c r="N160" s="15">
        <f>IF(OR(A160="",E160=""),"",ROUND((A160+E160)*1440,0))</f>
      </c>
      <c r="O160" s="15">
        <f>IF(OR(A160="",F160=""),"",ROUND((IF(G160="",A160,G160)+F160)*1440,0))</f>
      </c>
      <c r="P160" s="15">
        <f>IF(H160&lt;&gt;"",H160,IF($D$3&lt;&gt;"",$D$3,""))</f>
      </c>
      <c r="Q160" s="15">
        <f>IF(OR(O160="",P160=""),"",O160+P160)</f>
      </c>
      <c r="R160" s="15">
        <f>IF(OR(M160&lt;&gt;"да",C160="",N160="",Q160="",O160&lt;=N160),"",COUNTIFS($C$8:$C$207,C160,$M$8:$M$207,"да",$N$8:$N$207,"&lt;"&amp;Q160,$Q$8:$Q$207,"&gt;"&amp;N160)-1)</f>
      </c>
      <c r="S160" s="15">
        <f>IF(OR(R160="",R160=0),"",MAXIFS($Q$8:$Q$207,$C$8:$C$207,C160,$M$8:$M$207,"да",$N$8:$N$207,"&lt;"&amp;N160,$Q$8:$Q$207,"&gt;"&amp;N160))</f>
      </c>
      <c r="T160" s="15">
        <f>IF(OR(R160="",R160=0),"",MINIFS($N$8:$N$207,$C$8:$C$207,C160,$M$8:$M$207,"да",$N$8:$N$207,"&gt;"&amp;N160,$N$8:$N$207,"&lt;"&amp;Q160))</f>
      </c>
      <c r="U160" s="15">
        <f>IF(OR(B160="",M160="нет"),"",IF(LEFT(L160,2)="ок","","да"))</f>
      </c>
    </row>
    <row r="161" spans="1:21" x14ac:dyDescent="0.25">
      <c r="A161" s="11"/>
      <c r="B161" s="12"/>
      <c r="C161" s="12"/>
      <c r="D161" s="12"/>
      <c r="E161" s="13"/>
      <c r="F161" s="13"/>
      <c r="G161" s="11"/>
      <c r="H161" s="12"/>
      <c r="I161" s="12"/>
      <c r="J161" s="12"/>
      <c r="K161" s="14">
        <f>IF(C161="","",IF(COUNTIF('Пример — столы'!$A5:$A54,C161)=0,"нет в справочнике",IF(COUNTIFS('Пример — столы'!$A5:$A54,C161,'Пример — столы'!$B5:$B54,"&gt;0")=0,"не указано",VLOOKUP(C161,'Пример — столы'!$A5:$B54,2,0))))</f>
      </c>
      <c r="L161" s="14">
        <f>IF(B161="","",IF(M161="нет","не занимает стол — статус «"&amp;I161&amp;"»",IF(OR(A161="",C161="",D161="",E161="",F161=""),"нужно уточнить: дата, стол, гости, начало и окончание",IF(OR(K161="нет в справочнике",K161="не указано"),"нужно уточнить вместимость стола "&amp;C161,IF(O161&lt;=N161,"окончание не позже начала — проверьте время или впишите дату окончания",IF(P161="","нужно уточнить резерв между посадками",IF(AND(D161&lt;=K161,R161=0),"ок: мест хватает, пересечений нет",TRIM(IF(D161&gt;K161,"гостей "&amp;D161&amp;" при "&amp;K161&amp;" местах — нужен другой стол. ","")&amp;IF(R161&gt;0,IF(AND(ISNUMBER(S161),S161&gt;N161),"пересечение "&amp;(MIN(S161,Q161)-N161)&amp;" мин: стол занят другой бронью до "&amp;INT(MOD(S161,1440)/60)&amp;":"&amp;TEXT(MOD(S161,60),"00")&amp;" (с резервом) — свободен не раньше этого времени",IF(AND(ISNUMBER(T161),T161&gt;0),"пересечение "&amp;(Q161-T161)&amp;" мин: следующая бронь с "&amp;INT(MOD(T161,1440)/60)&amp;":"&amp;TEXT(MOD(T161,60),"00")&amp;", а стол освободится (с резервом) в "&amp;INT(MOD(Q161,1440)/60)&amp;":"&amp;TEXT(MOD(Q161,60),"00"),"пересечение с другой бронью этого стола в то же время")),"")))))))))</f>
      </c>
      <c r="M161" s="15">
        <f>IF(B161="","",IF(OR(I161="отменена",I161="не пришли"),"нет","да"))</f>
      </c>
      <c r="N161" s="15">
        <f>IF(OR(A161="",E161=""),"",ROUND((A161+E161)*1440,0))</f>
      </c>
      <c r="O161" s="15">
        <f>IF(OR(A161="",F161=""),"",ROUND((IF(G161="",A161,G161)+F161)*1440,0))</f>
      </c>
      <c r="P161" s="15">
        <f>IF(H161&lt;&gt;"",H161,IF($D$3&lt;&gt;"",$D$3,""))</f>
      </c>
      <c r="Q161" s="15">
        <f>IF(OR(O161="",P161=""),"",O161+P161)</f>
      </c>
      <c r="R161" s="15">
        <f>IF(OR(M161&lt;&gt;"да",C161="",N161="",Q161="",O161&lt;=N161),"",COUNTIFS($C$8:$C$207,C161,$M$8:$M$207,"да",$N$8:$N$207,"&lt;"&amp;Q161,$Q$8:$Q$207,"&gt;"&amp;N161)-1)</f>
      </c>
      <c r="S161" s="15">
        <f>IF(OR(R161="",R161=0),"",MAXIFS($Q$8:$Q$207,$C$8:$C$207,C161,$M$8:$M$207,"да",$N$8:$N$207,"&lt;"&amp;N161,$Q$8:$Q$207,"&gt;"&amp;N161))</f>
      </c>
      <c r="T161" s="15">
        <f>IF(OR(R161="",R161=0),"",MINIFS($N$8:$N$207,$C$8:$C$207,C161,$M$8:$M$207,"да",$N$8:$N$207,"&gt;"&amp;N161,$N$8:$N$207,"&lt;"&amp;Q161))</f>
      </c>
      <c r="U161" s="15">
        <f>IF(OR(B161="",M161="нет"),"",IF(LEFT(L161,2)="ок","","да"))</f>
      </c>
    </row>
    <row r="162" spans="1:21" x14ac:dyDescent="0.25">
      <c r="A162" s="11"/>
      <c r="B162" s="12"/>
      <c r="C162" s="12"/>
      <c r="D162" s="12"/>
      <c r="E162" s="13"/>
      <c r="F162" s="13"/>
      <c r="G162" s="11"/>
      <c r="H162" s="12"/>
      <c r="I162" s="12"/>
      <c r="J162" s="12"/>
      <c r="K162" s="14">
        <f>IF(C162="","",IF(COUNTIF('Пример — столы'!$A5:$A54,C162)=0,"нет в справочнике",IF(COUNTIFS('Пример — столы'!$A5:$A54,C162,'Пример — столы'!$B5:$B54,"&gt;0")=0,"не указано",VLOOKUP(C162,'Пример — столы'!$A5:$B54,2,0))))</f>
      </c>
      <c r="L162" s="14">
        <f>IF(B162="","",IF(M162="нет","не занимает стол — статус «"&amp;I162&amp;"»",IF(OR(A162="",C162="",D162="",E162="",F162=""),"нужно уточнить: дата, стол, гости, начало и окончание",IF(OR(K162="нет в справочнике",K162="не указано"),"нужно уточнить вместимость стола "&amp;C162,IF(O162&lt;=N162,"окончание не позже начала — проверьте время или впишите дату окончания",IF(P162="","нужно уточнить резерв между посадками",IF(AND(D162&lt;=K162,R162=0),"ок: мест хватает, пересечений нет",TRIM(IF(D162&gt;K162,"гостей "&amp;D162&amp;" при "&amp;K162&amp;" местах — нужен другой стол. ","")&amp;IF(R162&gt;0,IF(AND(ISNUMBER(S162),S162&gt;N162),"пересечение "&amp;(MIN(S162,Q162)-N162)&amp;" мин: стол занят другой бронью до "&amp;INT(MOD(S162,1440)/60)&amp;":"&amp;TEXT(MOD(S162,60),"00")&amp;" (с резервом) — свободен не раньше этого времени",IF(AND(ISNUMBER(T162),T162&gt;0),"пересечение "&amp;(Q162-T162)&amp;" мин: следующая бронь с "&amp;INT(MOD(T162,1440)/60)&amp;":"&amp;TEXT(MOD(T162,60),"00")&amp;", а стол освободится (с резервом) в "&amp;INT(MOD(Q162,1440)/60)&amp;":"&amp;TEXT(MOD(Q162,60),"00"),"пересечение с другой бронью этого стола в то же время")),"")))))))))</f>
      </c>
      <c r="M162" s="15">
        <f>IF(B162="","",IF(OR(I162="отменена",I162="не пришли"),"нет","да"))</f>
      </c>
      <c r="N162" s="15">
        <f>IF(OR(A162="",E162=""),"",ROUND((A162+E162)*1440,0))</f>
      </c>
      <c r="O162" s="15">
        <f>IF(OR(A162="",F162=""),"",ROUND((IF(G162="",A162,G162)+F162)*1440,0))</f>
      </c>
      <c r="P162" s="15">
        <f>IF(H162&lt;&gt;"",H162,IF($D$3&lt;&gt;"",$D$3,""))</f>
      </c>
      <c r="Q162" s="15">
        <f>IF(OR(O162="",P162=""),"",O162+P162)</f>
      </c>
      <c r="R162" s="15">
        <f>IF(OR(M162&lt;&gt;"да",C162="",N162="",Q162="",O162&lt;=N162),"",COUNTIFS($C$8:$C$207,C162,$M$8:$M$207,"да",$N$8:$N$207,"&lt;"&amp;Q162,$Q$8:$Q$207,"&gt;"&amp;N162)-1)</f>
      </c>
      <c r="S162" s="15">
        <f>IF(OR(R162="",R162=0),"",MAXIFS($Q$8:$Q$207,$C$8:$C$207,C162,$M$8:$M$207,"да",$N$8:$N$207,"&lt;"&amp;N162,$Q$8:$Q$207,"&gt;"&amp;N162))</f>
      </c>
      <c r="T162" s="15">
        <f>IF(OR(R162="",R162=0),"",MINIFS($N$8:$N$207,$C$8:$C$207,C162,$M$8:$M$207,"да",$N$8:$N$207,"&gt;"&amp;N162,$N$8:$N$207,"&lt;"&amp;Q162))</f>
      </c>
      <c r="U162" s="15">
        <f>IF(OR(B162="",M162="нет"),"",IF(LEFT(L162,2)="ок","","да"))</f>
      </c>
    </row>
    <row r="163" spans="1:21" x14ac:dyDescent="0.25">
      <c r="A163" s="11"/>
      <c r="B163" s="12"/>
      <c r="C163" s="12"/>
      <c r="D163" s="12"/>
      <c r="E163" s="13"/>
      <c r="F163" s="13"/>
      <c r="G163" s="11"/>
      <c r="H163" s="12"/>
      <c r="I163" s="12"/>
      <c r="J163" s="12"/>
      <c r="K163" s="14">
        <f>IF(C163="","",IF(COUNTIF('Пример — столы'!$A5:$A54,C163)=0,"нет в справочнике",IF(COUNTIFS('Пример — столы'!$A5:$A54,C163,'Пример — столы'!$B5:$B54,"&gt;0")=0,"не указано",VLOOKUP(C163,'Пример — столы'!$A5:$B54,2,0))))</f>
      </c>
      <c r="L163" s="14">
        <f>IF(B163="","",IF(M163="нет","не занимает стол — статус «"&amp;I163&amp;"»",IF(OR(A163="",C163="",D163="",E163="",F163=""),"нужно уточнить: дата, стол, гости, начало и окончание",IF(OR(K163="нет в справочнике",K163="не указано"),"нужно уточнить вместимость стола "&amp;C163,IF(O163&lt;=N163,"окончание не позже начала — проверьте время или впишите дату окончания",IF(P163="","нужно уточнить резерв между посадками",IF(AND(D163&lt;=K163,R163=0),"ок: мест хватает, пересечений нет",TRIM(IF(D163&gt;K163,"гостей "&amp;D163&amp;" при "&amp;K163&amp;" местах — нужен другой стол. ","")&amp;IF(R163&gt;0,IF(AND(ISNUMBER(S163),S163&gt;N163),"пересечение "&amp;(MIN(S163,Q163)-N163)&amp;" мин: стол занят другой бронью до "&amp;INT(MOD(S163,1440)/60)&amp;":"&amp;TEXT(MOD(S163,60),"00")&amp;" (с резервом) — свободен не раньше этого времени",IF(AND(ISNUMBER(T163),T163&gt;0),"пересечение "&amp;(Q163-T163)&amp;" мин: следующая бронь с "&amp;INT(MOD(T163,1440)/60)&amp;":"&amp;TEXT(MOD(T163,60),"00")&amp;", а стол освободится (с резервом) в "&amp;INT(MOD(Q163,1440)/60)&amp;":"&amp;TEXT(MOD(Q163,60),"00"),"пересечение с другой бронью этого стола в то же время")),"")))))))))</f>
      </c>
      <c r="M163" s="15">
        <f>IF(B163="","",IF(OR(I163="отменена",I163="не пришли"),"нет","да"))</f>
      </c>
      <c r="N163" s="15">
        <f>IF(OR(A163="",E163=""),"",ROUND((A163+E163)*1440,0))</f>
      </c>
      <c r="O163" s="15">
        <f>IF(OR(A163="",F163=""),"",ROUND((IF(G163="",A163,G163)+F163)*1440,0))</f>
      </c>
      <c r="P163" s="15">
        <f>IF(H163&lt;&gt;"",H163,IF($D$3&lt;&gt;"",$D$3,""))</f>
      </c>
      <c r="Q163" s="15">
        <f>IF(OR(O163="",P163=""),"",O163+P163)</f>
      </c>
      <c r="R163" s="15">
        <f>IF(OR(M163&lt;&gt;"да",C163="",N163="",Q163="",O163&lt;=N163),"",COUNTIFS($C$8:$C$207,C163,$M$8:$M$207,"да",$N$8:$N$207,"&lt;"&amp;Q163,$Q$8:$Q$207,"&gt;"&amp;N163)-1)</f>
      </c>
      <c r="S163" s="15">
        <f>IF(OR(R163="",R163=0),"",MAXIFS($Q$8:$Q$207,$C$8:$C$207,C163,$M$8:$M$207,"да",$N$8:$N$207,"&lt;"&amp;N163,$Q$8:$Q$207,"&gt;"&amp;N163))</f>
      </c>
      <c r="T163" s="15">
        <f>IF(OR(R163="",R163=0),"",MINIFS($N$8:$N$207,$C$8:$C$207,C163,$M$8:$M$207,"да",$N$8:$N$207,"&gt;"&amp;N163,$N$8:$N$207,"&lt;"&amp;Q163))</f>
      </c>
      <c r="U163" s="15">
        <f>IF(OR(B163="",M163="нет"),"",IF(LEFT(L163,2)="ок","","да"))</f>
      </c>
    </row>
    <row r="164" spans="1:21" x14ac:dyDescent="0.25">
      <c r="A164" s="11"/>
      <c r="B164" s="12"/>
      <c r="C164" s="12"/>
      <c r="D164" s="12"/>
      <c r="E164" s="13"/>
      <c r="F164" s="13"/>
      <c r="G164" s="11"/>
      <c r="H164" s="12"/>
      <c r="I164" s="12"/>
      <c r="J164" s="12"/>
      <c r="K164" s="14">
        <f>IF(C164="","",IF(COUNTIF('Пример — столы'!$A5:$A54,C164)=0,"нет в справочнике",IF(COUNTIFS('Пример — столы'!$A5:$A54,C164,'Пример — столы'!$B5:$B54,"&gt;0")=0,"не указано",VLOOKUP(C164,'Пример — столы'!$A5:$B54,2,0))))</f>
      </c>
      <c r="L164" s="14">
        <f>IF(B164="","",IF(M164="нет","не занимает стол — статус «"&amp;I164&amp;"»",IF(OR(A164="",C164="",D164="",E164="",F164=""),"нужно уточнить: дата, стол, гости, начало и окончание",IF(OR(K164="нет в справочнике",K164="не указано"),"нужно уточнить вместимость стола "&amp;C164,IF(O164&lt;=N164,"окончание не позже начала — проверьте время или впишите дату окончания",IF(P164="","нужно уточнить резерв между посадками",IF(AND(D164&lt;=K164,R164=0),"ок: мест хватает, пересечений нет",TRIM(IF(D164&gt;K164,"гостей "&amp;D164&amp;" при "&amp;K164&amp;" местах — нужен другой стол. ","")&amp;IF(R164&gt;0,IF(AND(ISNUMBER(S164),S164&gt;N164),"пересечение "&amp;(MIN(S164,Q164)-N164)&amp;" мин: стол занят другой бронью до "&amp;INT(MOD(S164,1440)/60)&amp;":"&amp;TEXT(MOD(S164,60),"00")&amp;" (с резервом) — свободен не раньше этого времени",IF(AND(ISNUMBER(T164),T164&gt;0),"пересечение "&amp;(Q164-T164)&amp;" мин: следующая бронь с "&amp;INT(MOD(T164,1440)/60)&amp;":"&amp;TEXT(MOD(T164,60),"00")&amp;", а стол освободится (с резервом) в "&amp;INT(MOD(Q164,1440)/60)&amp;":"&amp;TEXT(MOD(Q164,60),"00"),"пересечение с другой бронью этого стола в то же время")),"")))))))))</f>
      </c>
      <c r="M164" s="15">
        <f>IF(B164="","",IF(OR(I164="отменена",I164="не пришли"),"нет","да"))</f>
      </c>
      <c r="N164" s="15">
        <f>IF(OR(A164="",E164=""),"",ROUND((A164+E164)*1440,0))</f>
      </c>
      <c r="O164" s="15">
        <f>IF(OR(A164="",F164=""),"",ROUND((IF(G164="",A164,G164)+F164)*1440,0))</f>
      </c>
      <c r="P164" s="15">
        <f>IF(H164&lt;&gt;"",H164,IF($D$3&lt;&gt;"",$D$3,""))</f>
      </c>
      <c r="Q164" s="15">
        <f>IF(OR(O164="",P164=""),"",O164+P164)</f>
      </c>
      <c r="R164" s="15">
        <f>IF(OR(M164&lt;&gt;"да",C164="",N164="",Q164="",O164&lt;=N164),"",COUNTIFS($C$8:$C$207,C164,$M$8:$M$207,"да",$N$8:$N$207,"&lt;"&amp;Q164,$Q$8:$Q$207,"&gt;"&amp;N164)-1)</f>
      </c>
      <c r="S164" s="15">
        <f>IF(OR(R164="",R164=0),"",MAXIFS($Q$8:$Q$207,$C$8:$C$207,C164,$M$8:$M$207,"да",$N$8:$N$207,"&lt;"&amp;N164,$Q$8:$Q$207,"&gt;"&amp;N164))</f>
      </c>
      <c r="T164" s="15">
        <f>IF(OR(R164="",R164=0),"",MINIFS($N$8:$N$207,$C$8:$C$207,C164,$M$8:$M$207,"да",$N$8:$N$207,"&gt;"&amp;N164,$N$8:$N$207,"&lt;"&amp;Q164))</f>
      </c>
      <c r="U164" s="15">
        <f>IF(OR(B164="",M164="нет"),"",IF(LEFT(L164,2)="ок","","да"))</f>
      </c>
    </row>
    <row r="165" spans="1:21" x14ac:dyDescent="0.25">
      <c r="A165" s="11"/>
      <c r="B165" s="12"/>
      <c r="C165" s="12"/>
      <c r="D165" s="12"/>
      <c r="E165" s="13"/>
      <c r="F165" s="13"/>
      <c r="G165" s="11"/>
      <c r="H165" s="12"/>
      <c r="I165" s="12"/>
      <c r="J165" s="12"/>
      <c r="K165" s="14">
        <f>IF(C165="","",IF(COUNTIF('Пример — столы'!$A5:$A54,C165)=0,"нет в справочнике",IF(COUNTIFS('Пример — столы'!$A5:$A54,C165,'Пример — столы'!$B5:$B54,"&gt;0")=0,"не указано",VLOOKUP(C165,'Пример — столы'!$A5:$B54,2,0))))</f>
      </c>
      <c r="L165" s="14">
        <f>IF(B165="","",IF(M165="нет","не занимает стол — статус «"&amp;I165&amp;"»",IF(OR(A165="",C165="",D165="",E165="",F165=""),"нужно уточнить: дата, стол, гости, начало и окончание",IF(OR(K165="нет в справочнике",K165="не указано"),"нужно уточнить вместимость стола "&amp;C165,IF(O165&lt;=N165,"окончание не позже начала — проверьте время или впишите дату окончания",IF(P165="","нужно уточнить резерв между посадками",IF(AND(D165&lt;=K165,R165=0),"ок: мест хватает, пересечений нет",TRIM(IF(D165&gt;K165,"гостей "&amp;D165&amp;" при "&amp;K165&amp;" местах — нужен другой стол. ","")&amp;IF(R165&gt;0,IF(AND(ISNUMBER(S165),S165&gt;N165),"пересечение "&amp;(MIN(S165,Q165)-N165)&amp;" мин: стол занят другой бронью до "&amp;INT(MOD(S165,1440)/60)&amp;":"&amp;TEXT(MOD(S165,60),"00")&amp;" (с резервом) — свободен не раньше этого времени",IF(AND(ISNUMBER(T165),T165&gt;0),"пересечение "&amp;(Q165-T165)&amp;" мин: следующая бронь с "&amp;INT(MOD(T165,1440)/60)&amp;":"&amp;TEXT(MOD(T165,60),"00")&amp;", а стол освободится (с резервом) в "&amp;INT(MOD(Q165,1440)/60)&amp;":"&amp;TEXT(MOD(Q165,60),"00"),"пересечение с другой бронью этого стола в то же время")),"")))))))))</f>
      </c>
      <c r="M165" s="15">
        <f>IF(B165="","",IF(OR(I165="отменена",I165="не пришли"),"нет","да"))</f>
      </c>
      <c r="N165" s="15">
        <f>IF(OR(A165="",E165=""),"",ROUND((A165+E165)*1440,0))</f>
      </c>
      <c r="O165" s="15">
        <f>IF(OR(A165="",F165=""),"",ROUND((IF(G165="",A165,G165)+F165)*1440,0))</f>
      </c>
      <c r="P165" s="15">
        <f>IF(H165&lt;&gt;"",H165,IF($D$3&lt;&gt;"",$D$3,""))</f>
      </c>
      <c r="Q165" s="15">
        <f>IF(OR(O165="",P165=""),"",O165+P165)</f>
      </c>
      <c r="R165" s="15">
        <f>IF(OR(M165&lt;&gt;"да",C165="",N165="",Q165="",O165&lt;=N165),"",COUNTIFS($C$8:$C$207,C165,$M$8:$M$207,"да",$N$8:$N$207,"&lt;"&amp;Q165,$Q$8:$Q$207,"&gt;"&amp;N165)-1)</f>
      </c>
      <c r="S165" s="15">
        <f>IF(OR(R165="",R165=0),"",MAXIFS($Q$8:$Q$207,$C$8:$C$207,C165,$M$8:$M$207,"да",$N$8:$N$207,"&lt;"&amp;N165,$Q$8:$Q$207,"&gt;"&amp;N165))</f>
      </c>
      <c r="T165" s="15">
        <f>IF(OR(R165="",R165=0),"",MINIFS($N$8:$N$207,$C$8:$C$207,C165,$M$8:$M$207,"да",$N$8:$N$207,"&gt;"&amp;N165,$N$8:$N$207,"&lt;"&amp;Q165))</f>
      </c>
      <c r="U165" s="15">
        <f>IF(OR(B165="",M165="нет"),"",IF(LEFT(L165,2)="ок","","да"))</f>
      </c>
    </row>
    <row r="166" spans="1:21" x14ac:dyDescent="0.25">
      <c r="A166" s="11"/>
      <c r="B166" s="12"/>
      <c r="C166" s="12"/>
      <c r="D166" s="12"/>
      <c r="E166" s="13"/>
      <c r="F166" s="13"/>
      <c r="G166" s="11"/>
      <c r="H166" s="12"/>
      <c r="I166" s="12"/>
      <c r="J166" s="12"/>
      <c r="K166" s="14">
        <f>IF(C166="","",IF(COUNTIF('Пример — столы'!$A5:$A54,C166)=0,"нет в справочнике",IF(COUNTIFS('Пример — столы'!$A5:$A54,C166,'Пример — столы'!$B5:$B54,"&gt;0")=0,"не указано",VLOOKUP(C166,'Пример — столы'!$A5:$B54,2,0))))</f>
      </c>
      <c r="L166" s="14">
        <f>IF(B166="","",IF(M166="нет","не занимает стол — статус «"&amp;I166&amp;"»",IF(OR(A166="",C166="",D166="",E166="",F166=""),"нужно уточнить: дата, стол, гости, начало и окончание",IF(OR(K166="нет в справочнике",K166="не указано"),"нужно уточнить вместимость стола "&amp;C166,IF(O166&lt;=N166,"окончание не позже начала — проверьте время или впишите дату окончания",IF(P166="","нужно уточнить резерв между посадками",IF(AND(D166&lt;=K166,R166=0),"ок: мест хватает, пересечений нет",TRIM(IF(D166&gt;K166,"гостей "&amp;D166&amp;" при "&amp;K166&amp;" местах — нужен другой стол. ","")&amp;IF(R166&gt;0,IF(AND(ISNUMBER(S166),S166&gt;N166),"пересечение "&amp;(MIN(S166,Q166)-N166)&amp;" мин: стол занят другой бронью до "&amp;INT(MOD(S166,1440)/60)&amp;":"&amp;TEXT(MOD(S166,60),"00")&amp;" (с резервом) — свободен не раньше этого времени",IF(AND(ISNUMBER(T166),T166&gt;0),"пересечение "&amp;(Q166-T166)&amp;" мин: следующая бронь с "&amp;INT(MOD(T166,1440)/60)&amp;":"&amp;TEXT(MOD(T166,60),"00")&amp;", а стол освободится (с резервом) в "&amp;INT(MOD(Q166,1440)/60)&amp;":"&amp;TEXT(MOD(Q166,60),"00"),"пересечение с другой бронью этого стола в то же время")),"")))))))))</f>
      </c>
      <c r="M166" s="15">
        <f>IF(B166="","",IF(OR(I166="отменена",I166="не пришли"),"нет","да"))</f>
      </c>
      <c r="N166" s="15">
        <f>IF(OR(A166="",E166=""),"",ROUND((A166+E166)*1440,0))</f>
      </c>
      <c r="O166" s="15">
        <f>IF(OR(A166="",F166=""),"",ROUND((IF(G166="",A166,G166)+F166)*1440,0))</f>
      </c>
      <c r="P166" s="15">
        <f>IF(H166&lt;&gt;"",H166,IF($D$3&lt;&gt;"",$D$3,""))</f>
      </c>
      <c r="Q166" s="15">
        <f>IF(OR(O166="",P166=""),"",O166+P166)</f>
      </c>
      <c r="R166" s="15">
        <f>IF(OR(M166&lt;&gt;"да",C166="",N166="",Q166="",O166&lt;=N166),"",COUNTIFS($C$8:$C$207,C166,$M$8:$M$207,"да",$N$8:$N$207,"&lt;"&amp;Q166,$Q$8:$Q$207,"&gt;"&amp;N166)-1)</f>
      </c>
      <c r="S166" s="15">
        <f>IF(OR(R166="",R166=0),"",MAXIFS($Q$8:$Q$207,$C$8:$C$207,C166,$M$8:$M$207,"да",$N$8:$N$207,"&lt;"&amp;N166,$Q$8:$Q$207,"&gt;"&amp;N166))</f>
      </c>
      <c r="T166" s="15">
        <f>IF(OR(R166="",R166=0),"",MINIFS($N$8:$N$207,$C$8:$C$207,C166,$M$8:$M$207,"да",$N$8:$N$207,"&gt;"&amp;N166,$N$8:$N$207,"&lt;"&amp;Q166))</f>
      </c>
      <c r="U166" s="15">
        <f>IF(OR(B166="",M166="нет"),"",IF(LEFT(L166,2)="ок","","да"))</f>
      </c>
    </row>
    <row r="167" spans="1:21" x14ac:dyDescent="0.25">
      <c r="A167" s="11"/>
      <c r="B167" s="12"/>
      <c r="C167" s="12"/>
      <c r="D167" s="12"/>
      <c r="E167" s="13"/>
      <c r="F167" s="13"/>
      <c r="G167" s="11"/>
      <c r="H167" s="12"/>
      <c r="I167" s="12"/>
      <c r="J167" s="12"/>
      <c r="K167" s="14">
        <f>IF(C167="","",IF(COUNTIF('Пример — столы'!$A5:$A54,C167)=0,"нет в справочнике",IF(COUNTIFS('Пример — столы'!$A5:$A54,C167,'Пример — столы'!$B5:$B54,"&gt;0")=0,"не указано",VLOOKUP(C167,'Пример — столы'!$A5:$B54,2,0))))</f>
      </c>
      <c r="L167" s="14">
        <f>IF(B167="","",IF(M167="нет","не занимает стол — статус «"&amp;I167&amp;"»",IF(OR(A167="",C167="",D167="",E167="",F167=""),"нужно уточнить: дата, стол, гости, начало и окончание",IF(OR(K167="нет в справочнике",K167="не указано"),"нужно уточнить вместимость стола "&amp;C167,IF(O167&lt;=N167,"окончание не позже начала — проверьте время или впишите дату окончания",IF(P167="","нужно уточнить резерв между посадками",IF(AND(D167&lt;=K167,R167=0),"ок: мест хватает, пересечений нет",TRIM(IF(D167&gt;K167,"гостей "&amp;D167&amp;" при "&amp;K167&amp;" местах — нужен другой стол. ","")&amp;IF(R167&gt;0,IF(AND(ISNUMBER(S167),S167&gt;N167),"пересечение "&amp;(MIN(S167,Q167)-N167)&amp;" мин: стол занят другой бронью до "&amp;INT(MOD(S167,1440)/60)&amp;":"&amp;TEXT(MOD(S167,60),"00")&amp;" (с резервом) — свободен не раньше этого времени",IF(AND(ISNUMBER(T167),T167&gt;0),"пересечение "&amp;(Q167-T167)&amp;" мин: следующая бронь с "&amp;INT(MOD(T167,1440)/60)&amp;":"&amp;TEXT(MOD(T167,60),"00")&amp;", а стол освободится (с резервом) в "&amp;INT(MOD(Q167,1440)/60)&amp;":"&amp;TEXT(MOD(Q167,60),"00"),"пересечение с другой бронью этого стола в то же время")),"")))))))))</f>
      </c>
      <c r="M167" s="15">
        <f>IF(B167="","",IF(OR(I167="отменена",I167="не пришли"),"нет","да"))</f>
      </c>
      <c r="N167" s="15">
        <f>IF(OR(A167="",E167=""),"",ROUND((A167+E167)*1440,0))</f>
      </c>
      <c r="O167" s="15">
        <f>IF(OR(A167="",F167=""),"",ROUND((IF(G167="",A167,G167)+F167)*1440,0))</f>
      </c>
      <c r="P167" s="15">
        <f>IF(H167&lt;&gt;"",H167,IF($D$3&lt;&gt;"",$D$3,""))</f>
      </c>
      <c r="Q167" s="15">
        <f>IF(OR(O167="",P167=""),"",O167+P167)</f>
      </c>
      <c r="R167" s="15">
        <f>IF(OR(M167&lt;&gt;"да",C167="",N167="",Q167="",O167&lt;=N167),"",COUNTIFS($C$8:$C$207,C167,$M$8:$M$207,"да",$N$8:$N$207,"&lt;"&amp;Q167,$Q$8:$Q$207,"&gt;"&amp;N167)-1)</f>
      </c>
      <c r="S167" s="15">
        <f>IF(OR(R167="",R167=0),"",MAXIFS($Q$8:$Q$207,$C$8:$C$207,C167,$M$8:$M$207,"да",$N$8:$N$207,"&lt;"&amp;N167,$Q$8:$Q$207,"&gt;"&amp;N167))</f>
      </c>
      <c r="T167" s="15">
        <f>IF(OR(R167="",R167=0),"",MINIFS($N$8:$N$207,$C$8:$C$207,C167,$M$8:$M$207,"да",$N$8:$N$207,"&gt;"&amp;N167,$N$8:$N$207,"&lt;"&amp;Q167))</f>
      </c>
      <c r="U167" s="15">
        <f>IF(OR(B167="",M167="нет"),"",IF(LEFT(L167,2)="ок","","да"))</f>
      </c>
    </row>
    <row r="168" spans="1:21" x14ac:dyDescent="0.25">
      <c r="A168" s="11"/>
      <c r="B168" s="12"/>
      <c r="C168" s="12"/>
      <c r="D168" s="12"/>
      <c r="E168" s="13"/>
      <c r="F168" s="13"/>
      <c r="G168" s="11"/>
      <c r="H168" s="12"/>
      <c r="I168" s="12"/>
      <c r="J168" s="12"/>
      <c r="K168" s="14">
        <f>IF(C168="","",IF(COUNTIF('Пример — столы'!$A5:$A54,C168)=0,"нет в справочнике",IF(COUNTIFS('Пример — столы'!$A5:$A54,C168,'Пример — столы'!$B5:$B54,"&gt;0")=0,"не указано",VLOOKUP(C168,'Пример — столы'!$A5:$B54,2,0))))</f>
      </c>
      <c r="L168" s="14">
        <f>IF(B168="","",IF(M168="нет","не занимает стол — статус «"&amp;I168&amp;"»",IF(OR(A168="",C168="",D168="",E168="",F168=""),"нужно уточнить: дата, стол, гости, начало и окончание",IF(OR(K168="нет в справочнике",K168="не указано"),"нужно уточнить вместимость стола "&amp;C168,IF(O168&lt;=N168,"окончание не позже начала — проверьте время или впишите дату окончания",IF(P168="","нужно уточнить резерв между посадками",IF(AND(D168&lt;=K168,R168=0),"ок: мест хватает, пересечений нет",TRIM(IF(D168&gt;K168,"гостей "&amp;D168&amp;" при "&amp;K168&amp;" местах — нужен другой стол. ","")&amp;IF(R168&gt;0,IF(AND(ISNUMBER(S168),S168&gt;N168),"пересечение "&amp;(MIN(S168,Q168)-N168)&amp;" мин: стол занят другой бронью до "&amp;INT(MOD(S168,1440)/60)&amp;":"&amp;TEXT(MOD(S168,60),"00")&amp;" (с резервом) — свободен не раньше этого времени",IF(AND(ISNUMBER(T168),T168&gt;0),"пересечение "&amp;(Q168-T168)&amp;" мин: следующая бронь с "&amp;INT(MOD(T168,1440)/60)&amp;":"&amp;TEXT(MOD(T168,60),"00")&amp;", а стол освободится (с резервом) в "&amp;INT(MOD(Q168,1440)/60)&amp;":"&amp;TEXT(MOD(Q168,60),"00"),"пересечение с другой бронью этого стола в то же время")),"")))))))))</f>
      </c>
      <c r="M168" s="15">
        <f>IF(B168="","",IF(OR(I168="отменена",I168="не пришли"),"нет","да"))</f>
      </c>
      <c r="N168" s="15">
        <f>IF(OR(A168="",E168=""),"",ROUND((A168+E168)*1440,0))</f>
      </c>
      <c r="O168" s="15">
        <f>IF(OR(A168="",F168=""),"",ROUND((IF(G168="",A168,G168)+F168)*1440,0))</f>
      </c>
      <c r="P168" s="15">
        <f>IF(H168&lt;&gt;"",H168,IF($D$3&lt;&gt;"",$D$3,""))</f>
      </c>
      <c r="Q168" s="15">
        <f>IF(OR(O168="",P168=""),"",O168+P168)</f>
      </c>
      <c r="R168" s="15">
        <f>IF(OR(M168&lt;&gt;"да",C168="",N168="",Q168="",O168&lt;=N168),"",COUNTIFS($C$8:$C$207,C168,$M$8:$M$207,"да",$N$8:$N$207,"&lt;"&amp;Q168,$Q$8:$Q$207,"&gt;"&amp;N168)-1)</f>
      </c>
      <c r="S168" s="15">
        <f>IF(OR(R168="",R168=0),"",MAXIFS($Q$8:$Q$207,$C$8:$C$207,C168,$M$8:$M$207,"да",$N$8:$N$207,"&lt;"&amp;N168,$Q$8:$Q$207,"&gt;"&amp;N168))</f>
      </c>
      <c r="T168" s="15">
        <f>IF(OR(R168="",R168=0),"",MINIFS($N$8:$N$207,$C$8:$C$207,C168,$M$8:$M$207,"да",$N$8:$N$207,"&gt;"&amp;N168,$N$8:$N$207,"&lt;"&amp;Q168))</f>
      </c>
      <c r="U168" s="15">
        <f>IF(OR(B168="",M168="нет"),"",IF(LEFT(L168,2)="ок","","да"))</f>
      </c>
    </row>
    <row r="169" spans="1:21" x14ac:dyDescent="0.25">
      <c r="A169" s="11"/>
      <c r="B169" s="12"/>
      <c r="C169" s="12"/>
      <c r="D169" s="12"/>
      <c r="E169" s="13"/>
      <c r="F169" s="13"/>
      <c r="G169" s="11"/>
      <c r="H169" s="12"/>
      <c r="I169" s="12"/>
      <c r="J169" s="12"/>
      <c r="K169" s="14">
        <f>IF(C169="","",IF(COUNTIF('Пример — столы'!$A5:$A54,C169)=0,"нет в справочнике",IF(COUNTIFS('Пример — столы'!$A5:$A54,C169,'Пример — столы'!$B5:$B54,"&gt;0")=0,"не указано",VLOOKUP(C169,'Пример — столы'!$A5:$B54,2,0))))</f>
      </c>
      <c r="L169" s="14">
        <f>IF(B169="","",IF(M169="нет","не занимает стол — статус «"&amp;I169&amp;"»",IF(OR(A169="",C169="",D169="",E169="",F169=""),"нужно уточнить: дата, стол, гости, начало и окончание",IF(OR(K169="нет в справочнике",K169="не указано"),"нужно уточнить вместимость стола "&amp;C169,IF(O169&lt;=N169,"окончание не позже начала — проверьте время или впишите дату окончания",IF(P169="","нужно уточнить резерв между посадками",IF(AND(D169&lt;=K169,R169=0),"ок: мест хватает, пересечений нет",TRIM(IF(D169&gt;K169,"гостей "&amp;D169&amp;" при "&amp;K169&amp;" местах — нужен другой стол. ","")&amp;IF(R169&gt;0,IF(AND(ISNUMBER(S169),S169&gt;N169),"пересечение "&amp;(MIN(S169,Q169)-N169)&amp;" мин: стол занят другой бронью до "&amp;INT(MOD(S169,1440)/60)&amp;":"&amp;TEXT(MOD(S169,60),"00")&amp;" (с резервом) — свободен не раньше этого времени",IF(AND(ISNUMBER(T169),T169&gt;0),"пересечение "&amp;(Q169-T169)&amp;" мин: следующая бронь с "&amp;INT(MOD(T169,1440)/60)&amp;":"&amp;TEXT(MOD(T169,60),"00")&amp;", а стол освободится (с резервом) в "&amp;INT(MOD(Q169,1440)/60)&amp;":"&amp;TEXT(MOD(Q169,60),"00"),"пересечение с другой бронью этого стола в то же время")),"")))))))))</f>
      </c>
      <c r="M169" s="15">
        <f>IF(B169="","",IF(OR(I169="отменена",I169="не пришли"),"нет","да"))</f>
      </c>
      <c r="N169" s="15">
        <f>IF(OR(A169="",E169=""),"",ROUND((A169+E169)*1440,0))</f>
      </c>
      <c r="O169" s="15">
        <f>IF(OR(A169="",F169=""),"",ROUND((IF(G169="",A169,G169)+F169)*1440,0))</f>
      </c>
      <c r="P169" s="15">
        <f>IF(H169&lt;&gt;"",H169,IF($D$3&lt;&gt;"",$D$3,""))</f>
      </c>
      <c r="Q169" s="15">
        <f>IF(OR(O169="",P169=""),"",O169+P169)</f>
      </c>
      <c r="R169" s="15">
        <f>IF(OR(M169&lt;&gt;"да",C169="",N169="",Q169="",O169&lt;=N169),"",COUNTIFS($C$8:$C$207,C169,$M$8:$M$207,"да",$N$8:$N$207,"&lt;"&amp;Q169,$Q$8:$Q$207,"&gt;"&amp;N169)-1)</f>
      </c>
      <c r="S169" s="15">
        <f>IF(OR(R169="",R169=0),"",MAXIFS($Q$8:$Q$207,$C$8:$C$207,C169,$M$8:$M$207,"да",$N$8:$N$207,"&lt;"&amp;N169,$Q$8:$Q$207,"&gt;"&amp;N169))</f>
      </c>
      <c r="T169" s="15">
        <f>IF(OR(R169="",R169=0),"",MINIFS($N$8:$N$207,$C$8:$C$207,C169,$M$8:$M$207,"да",$N$8:$N$207,"&gt;"&amp;N169,$N$8:$N$207,"&lt;"&amp;Q169))</f>
      </c>
      <c r="U169" s="15">
        <f>IF(OR(B169="",M169="нет"),"",IF(LEFT(L169,2)="ок","","да"))</f>
      </c>
    </row>
    <row r="170" spans="1:21" x14ac:dyDescent="0.25">
      <c r="A170" s="11"/>
      <c r="B170" s="12"/>
      <c r="C170" s="12"/>
      <c r="D170" s="12"/>
      <c r="E170" s="13"/>
      <c r="F170" s="13"/>
      <c r="G170" s="11"/>
      <c r="H170" s="12"/>
      <c r="I170" s="12"/>
      <c r="J170" s="12"/>
      <c r="K170" s="14">
        <f>IF(C170="","",IF(COUNTIF('Пример — столы'!$A5:$A54,C170)=0,"нет в справочнике",IF(COUNTIFS('Пример — столы'!$A5:$A54,C170,'Пример — столы'!$B5:$B54,"&gt;0")=0,"не указано",VLOOKUP(C170,'Пример — столы'!$A5:$B54,2,0))))</f>
      </c>
      <c r="L170" s="14">
        <f>IF(B170="","",IF(M170="нет","не занимает стол — статус «"&amp;I170&amp;"»",IF(OR(A170="",C170="",D170="",E170="",F170=""),"нужно уточнить: дата, стол, гости, начало и окончание",IF(OR(K170="нет в справочнике",K170="не указано"),"нужно уточнить вместимость стола "&amp;C170,IF(O170&lt;=N170,"окончание не позже начала — проверьте время или впишите дату окончания",IF(P170="","нужно уточнить резерв между посадками",IF(AND(D170&lt;=K170,R170=0),"ок: мест хватает, пересечений нет",TRIM(IF(D170&gt;K170,"гостей "&amp;D170&amp;" при "&amp;K170&amp;" местах — нужен другой стол. ","")&amp;IF(R170&gt;0,IF(AND(ISNUMBER(S170),S170&gt;N170),"пересечение "&amp;(MIN(S170,Q170)-N170)&amp;" мин: стол занят другой бронью до "&amp;INT(MOD(S170,1440)/60)&amp;":"&amp;TEXT(MOD(S170,60),"00")&amp;" (с резервом) — свободен не раньше этого времени",IF(AND(ISNUMBER(T170),T170&gt;0),"пересечение "&amp;(Q170-T170)&amp;" мин: следующая бронь с "&amp;INT(MOD(T170,1440)/60)&amp;":"&amp;TEXT(MOD(T170,60),"00")&amp;", а стол освободится (с резервом) в "&amp;INT(MOD(Q170,1440)/60)&amp;":"&amp;TEXT(MOD(Q170,60),"00"),"пересечение с другой бронью этого стола в то же время")),"")))))))))</f>
      </c>
      <c r="M170" s="15">
        <f>IF(B170="","",IF(OR(I170="отменена",I170="не пришли"),"нет","да"))</f>
      </c>
      <c r="N170" s="15">
        <f>IF(OR(A170="",E170=""),"",ROUND((A170+E170)*1440,0))</f>
      </c>
      <c r="O170" s="15">
        <f>IF(OR(A170="",F170=""),"",ROUND((IF(G170="",A170,G170)+F170)*1440,0))</f>
      </c>
      <c r="P170" s="15">
        <f>IF(H170&lt;&gt;"",H170,IF($D$3&lt;&gt;"",$D$3,""))</f>
      </c>
      <c r="Q170" s="15">
        <f>IF(OR(O170="",P170=""),"",O170+P170)</f>
      </c>
      <c r="R170" s="15">
        <f>IF(OR(M170&lt;&gt;"да",C170="",N170="",Q170="",O170&lt;=N170),"",COUNTIFS($C$8:$C$207,C170,$M$8:$M$207,"да",$N$8:$N$207,"&lt;"&amp;Q170,$Q$8:$Q$207,"&gt;"&amp;N170)-1)</f>
      </c>
      <c r="S170" s="15">
        <f>IF(OR(R170="",R170=0),"",MAXIFS($Q$8:$Q$207,$C$8:$C$207,C170,$M$8:$M$207,"да",$N$8:$N$207,"&lt;"&amp;N170,$Q$8:$Q$207,"&gt;"&amp;N170))</f>
      </c>
      <c r="T170" s="15">
        <f>IF(OR(R170="",R170=0),"",MINIFS($N$8:$N$207,$C$8:$C$207,C170,$M$8:$M$207,"да",$N$8:$N$207,"&gt;"&amp;N170,$N$8:$N$207,"&lt;"&amp;Q170))</f>
      </c>
      <c r="U170" s="15">
        <f>IF(OR(B170="",M170="нет"),"",IF(LEFT(L170,2)="ок","","да"))</f>
      </c>
    </row>
    <row r="171" spans="1:21" x14ac:dyDescent="0.25">
      <c r="A171" s="11"/>
      <c r="B171" s="12"/>
      <c r="C171" s="12"/>
      <c r="D171" s="12"/>
      <c r="E171" s="13"/>
      <c r="F171" s="13"/>
      <c r="G171" s="11"/>
      <c r="H171" s="12"/>
      <c r="I171" s="12"/>
      <c r="J171" s="12"/>
      <c r="K171" s="14">
        <f>IF(C171="","",IF(COUNTIF('Пример — столы'!$A5:$A54,C171)=0,"нет в справочнике",IF(COUNTIFS('Пример — столы'!$A5:$A54,C171,'Пример — столы'!$B5:$B54,"&gt;0")=0,"не указано",VLOOKUP(C171,'Пример — столы'!$A5:$B54,2,0))))</f>
      </c>
      <c r="L171" s="14">
        <f>IF(B171="","",IF(M171="нет","не занимает стол — статус «"&amp;I171&amp;"»",IF(OR(A171="",C171="",D171="",E171="",F171=""),"нужно уточнить: дата, стол, гости, начало и окончание",IF(OR(K171="нет в справочнике",K171="не указано"),"нужно уточнить вместимость стола "&amp;C171,IF(O171&lt;=N171,"окончание не позже начала — проверьте время или впишите дату окончания",IF(P171="","нужно уточнить резерв между посадками",IF(AND(D171&lt;=K171,R171=0),"ок: мест хватает, пересечений нет",TRIM(IF(D171&gt;K171,"гостей "&amp;D171&amp;" при "&amp;K171&amp;" местах — нужен другой стол. ","")&amp;IF(R171&gt;0,IF(AND(ISNUMBER(S171),S171&gt;N171),"пересечение "&amp;(MIN(S171,Q171)-N171)&amp;" мин: стол занят другой бронью до "&amp;INT(MOD(S171,1440)/60)&amp;":"&amp;TEXT(MOD(S171,60),"00")&amp;" (с резервом) — свободен не раньше этого времени",IF(AND(ISNUMBER(T171),T171&gt;0),"пересечение "&amp;(Q171-T171)&amp;" мин: следующая бронь с "&amp;INT(MOD(T171,1440)/60)&amp;":"&amp;TEXT(MOD(T171,60),"00")&amp;", а стол освободится (с резервом) в "&amp;INT(MOD(Q171,1440)/60)&amp;":"&amp;TEXT(MOD(Q171,60),"00"),"пересечение с другой бронью этого стола в то же время")),"")))))))))</f>
      </c>
      <c r="M171" s="15">
        <f>IF(B171="","",IF(OR(I171="отменена",I171="не пришли"),"нет","да"))</f>
      </c>
      <c r="N171" s="15">
        <f>IF(OR(A171="",E171=""),"",ROUND((A171+E171)*1440,0))</f>
      </c>
      <c r="O171" s="15">
        <f>IF(OR(A171="",F171=""),"",ROUND((IF(G171="",A171,G171)+F171)*1440,0))</f>
      </c>
      <c r="P171" s="15">
        <f>IF(H171&lt;&gt;"",H171,IF($D$3&lt;&gt;"",$D$3,""))</f>
      </c>
      <c r="Q171" s="15">
        <f>IF(OR(O171="",P171=""),"",O171+P171)</f>
      </c>
      <c r="R171" s="15">
        <f>IF(OR(M171&lt;&gt;"да",C171="",N171="",Q171="",O171&lt;=N171),"",COUNTIFS($C$8:$C$207,C171,$M$8:$M$207,"да",$N$8:$N$207,"&lt;"&amp;Q171,$Q$8:$Q$207,"&gt;"&amp;N171)-1)</f>
      </c>
      <c r="S171" s="15">
        <f>IF(OR(R171="",R171=0),"",MAXIFS($Q$8:$Q$207,$C$8:$C$207,C171,$M$8:$M$207,"да",$N$8:$N$207,"&lt;"&amp;N171,$Q$8:$Q$207,"&gt;"&amp;N171))</f>
      </c>
      <c r="T171" s="15">
        <f>IF(OR(R171="",R171=0),"",MINIFS($N$8:$N$207,$C$8:$C$207,C171,$M$8:$M$207,"да",$N$8:$N$207,"&gt;"&amp;N171,$N$8:$N$207,"&lt;"&amp;Q171))</f>
      </c>
      <c r="U171" s="15">
        <f>IF(OR(B171="",M171="нет"),"",IF(LEFT(L171,2)="ок","","да"))</f>
      </c>
    </row>
    <row r="172" spans="1:21" x14ac:dyDescent="0.25">
      <c r="A172" s="11"/>
      <c r="B172" s="12"/>
      <c r="C172" s="12"/>
      <c r="D172" s="12"/>
      <c r="E172" s="13"/>
      <c r="F172" s="13"/>
      <c r="G172" s="11"/>
      <c r="H172" s="12"/>
      <c r="I172" s="12"/>
      <c r="J172" s="12"/>
      <c r="K172" s="14">
        <f>IF(C172="","",IF(COUNTIF('Пример — столы'!$A5:$A54,C172)=0,"нет в справочнике",IF(COUNTIFS('Пример — столы'!$A5:$A54,C172,'Пример — столы'!$B5:$B54,"&gt;0")=0,"не указано",VLOOKUP(C172,'Пример — столы'!$A5:$B54,2,0))))</f>
      </c>
      <c r="L172" s="14">
        <f>IF(B172="","",IF(M172="нет","не занимает стол — статус «"&amp;I172&amp;"»",IF(OR(A172="",C172="",D172="",E172="",F172=""),"нужно уточнить: дата, стол, гости, начало и окончание",IF(OR(K172="нет в справочнике",K172="не указано"),"нужно уточнить вместимость стола "&amp;C172,IF(O172&lt;=N172,"окончание не позже начала — проверьте время или впишите дату окончания",IF(P172="","нужно уточнить резерв между посадками",IF(AND(D172&lt;=K172,R172=0),"ок: мест хватает, пересечений нет",TRIM(IF(D172&gt;K172,"гостей "&amp;D172&amp;" при "&amp;K172&amp;" местах — нужен другой стол. ","")&amp;IF(R172&gt;0,IF(AND(ISNUMBER(S172),S172&gt;N172),"пересечение "&amp;(MIN(S172,Q172)-N172)&amp;" мин: стол занят другой бронью до "&amp;INT(MOD(S172,1440)/60)&amp;":"&amp;TEXT(MOD(S172,60),"00")&amp;" (с резервом) — свободен не раньше этого времени",IF(AND(ISNUMBER(T172),T172&gt;0),"пересечение "&amp;(Q172-T172)&amp;" мин: следующая бронь с "&amp;INT(MOD(T172,1440)/60)&amp;":"&amp;TEXT(MOD(T172,60),"00")&amp;", а стол освободится (с резервом) в "&amp;INT(MOD(Q172,1440)/60)&amp;":"&amp;TEXT(MOD(Q172,60),"00"),"пересечение с другой бронью этого стола в то же время")),"")))))))))</f>
      </c>
      <c r="M172" s="15">
        <f>IF(B172="","",IF(OR(I172="отменена",I172="не пришли"),"нет","да"))</f>
      </c>
      <c r="N172" s="15">
        <f>IF(OR(A172="",E172=""),"",ROUND((A172+E172)*1440,0))</f>
      </c>
      <c r="O172" s="15">
        <f>IF(OR(A172="",F172=""),"",ROUND((IF(G172="",A172,G172)+F172)*1440,0))</f>
      </c>
      <c r="P172" s="15">
        <f>IF(H172&lt;&gt;"",H172,IF($D$3&lt;&gt;"",$D$3,""))</f>
      </c>
      <c r="Q172" s="15">
        <f>IF(OR(O172="",P172=""),"",O172+P172)</f>
      </c>
      <c r="R172" s="15">
        <f>IF(OR(M172&lt;&gt;"да",C172="",N172="",Q172="",O172&lt;=N172),"",COUNTIFS($C$8:$C$207,C172,$M$8:$M$207,"да",$N$8:$N$207,"&lt;"&amp;Q172,$Q$8:$Q$207,"&gt;"&amp;N172)-1)</f>
      </c>
      <c r="S172" s="15">
        <f>IF(OR(R172="",R172=0),"",MAXIFS($Q$8:$Q$207,$C$8:$C$207,C172,$M$8:$M$207,"да",$N$8:$N$207,"&lt;"&amp;N172,$Q$8:$Q$207,"&gt;"&amp;N172))</f>
      </c>
      <c r="T172" s="15">
        <f>IF(OR(R172="",R172=0),"",MINIFS($N$8:$N$207,$C$8:$C$207,C172,$M$8:$M$207,"да",$N$8:$N$207,"&gt;"&amp;N172,$N$8:$N$207,"&lt;"&amp;Q172))</f>
      </c>
      <c r="U172" s="15">
        <f>IF(OR(B172="",M172="нет"),"",IF(LEFT(L172,2)="ок","","да"))</f>
      </c>
    </row>
    <row r="173" spans="1:21" x14ac:dyDescent="0.25">
      <c r="A173" s="11"/>
      <c r="B173" s="12"/>
      <c r="C173" s="12"/>
      <c r="D173" s="12"/>
      <c r="E173" s="13"/>
      <c r="F173" s="13"/>
      <c r="G173" s="11"/>
      <c r="H173" s="12"/>
      <c r="I173" s="12"/>
      <c r="J173" s="12"/>
      <c r="K173" s="14">
        <f>IF(C173="","",IF(COUNTIF('Пример — столы'!$A5:$A54,C173)=0,"нет в справочнике",IF(COUNTIFS('Пример — столы'!$A5:$A54,C173,'Пример — столы'!$B5:$B54,"&gt;0")=0,"не указано",VLOOKUP(C173,'Пример — столы'!$A5:$B54,2,0))))</f>
      </c>
      <c r="L173" s="14">
        <f>IF(B173="","",IF(M173="нет","не занимает стол — статус «"&amp;I173&amp;"»",IF(OR(A173="",C173="",D173="",E173="",F173=""),"нужно уточнить: дата, стол, гости, начало и окончание",IF(OR(K173="нет в справочнике",K173="не указано"),"нужно уточнить вместимость стола "&amp;C173,IF(O173&lt;=N173,"окончание не позже начала — проверьте время или впишите дату окончания",IF(P173="","нужно уточнить резерв между посадками",IF(AND(D173&lt;=K173,R173=0),"ок: мест хватает, пересечений нет",TRIM(IF(D173&gt;K173,"гостей "&amp;D173&amp;" при "&amp;K173&amp;" местах — нужен другой стол. ","")&amp;IF(R173&gt;0,IF(AND(ISNUMBER(S173),S173&gt;N173),"пересечение "&amp;(MIN(S173,Q173)-N173)&amp;" мин: стол занят другой бронью до "&amp;INT(MOD(S173,1440)/60)&amp;":"&amp;TEXT(MOD(S173,60),"00")&amp;" (с резервом) — свободен не раньше этого времени",IF(AND(ISNUMBER(T173),T173&gt;0),"пересечение "&amp;(Q173-T173)&amp;" мин: следующая бронь с "&amp;INT(MOD(T173,1440)/60)&amp;":"&amp;TEXT(MOD(T173,60),"00")&amp;", а стол освободится (с резервом) в "&amp;INT(MOD(Q173,1440)/60)&amp;":"&amp;TEXT(MOD(Q173,60),"00"),"пересечение с другой бронью этого стола в то же время")),"")))))))))</f>
      </c>
      <c r="M173" s="15">
        <f>IF(B173="","",IF(OR(I173="отменена",I173="не пришли"),"нет","да"))</f>
      </c>
      <c r="N173" s="15">
        <f>IF(OR(A173="",E173=""),"",ROUND((A173+E173)*1440,0))</f>
      </c>
      <c r="O173" s="15">
        <f>IF(OR(A173="",F173=""),"",ROUND((IF(G173="",A173,G173)+F173)*1440,0))</f>
      </c>
      <c r="P173" s="15">
        <f>IF(H173&lt;&gt;"",H173,IF($D$3&lt;&gt;"",$D$3,""))</f>
      </c>
      <c r="Q173" s="15">
        <f>IF(OR(O173="",P173=""),"",O173+P173)</f>
      </c>
      <c r="R173" s="15">
        <f>IF(OR(M173&lt;&gt;"да",C173="",N173="",Q173="",O173&lt;=N173),"",COUNTIFS($C$8:$C$207,C173,$M$8:$M$207,"да",$N$8:$N$207,"&lt;"&amp;Q173,$Q$8:$Q$207,"&gt;"&amp;N173)-1)</f>
      </c>
      <c r="S173" s="15">
        <f>IF(OR(R173="",R173=0),"",MAXIFS($Q$8:$Q$207,$C$8:$C$207,C173,$M$8:$M$207,"да",$N$8:$N$207,"&lt;"&amp;N173,$Q$8:$Q$207,"&gt;"&amp;N173))</f>
      </c>
      <c r="T173" s="15">
        <f>IF(OR(R173="",R173=0),"",MINIFS($N$8:$N$207,$C$8:$C$207,C173,$M$8:$M$207,"да",$N$8:$N$207,"&gt;"&amp;N173,$N$8:$N$207,"&lt;"&amp;Q173))</f>
      </c>
      <c r="U173" s="15">
        <f>IF(OR(B173="",M173="нет"),"",IF(LEFT(L173,2)="ок","","да"))</f>
      </c>
    </row>
    <row r="174" spans="1:21" x14ac:dyDescent="0.25">
      <c r="A174" s="11"/>
      <c r="B174" s="12"/>
      <c r="C174" s="12"/>
      <c r="D174" s="12"/>
      <c r="E174" s="13"/>
      <c r="F174" s="13"/>
      <c r="G174" s="11"/>
      <c r="H174" s="12"/>
      <c r="I174" s="12"/>
      <c r="J174" s="12"/>
      <c r="K174" s="14">
        <f>IF(C174="","",IF(COUNTIF('Пример — столы'!$A5:$A54,C174)=0,"нет в справочнике",IF(COUNTIFS('Пример — столы'!$A5:$A54,C174,'Пример — столы'!$B5:$B54,"&gt;0")=0,"не указано",VLOOKUP(C174,'Пример — столы'!$A5:$B54,2,0))))</f>
      </c>
      <c r="L174" s="14">
        <f>IF(B174="","",IF(M174="нет","не занимает стол — статус «"&amp;I174&amp;"»",IF(OR(A174="",C174="",D174="",E174="",F174=""),"нужно уточнить: дата, стол, гости, начало и окончание",IF(OR(K174="нет в справочнике",K174="не указано"),"нужно уточнить вместимость стола "&amp;C174,IF(O174&lt;=N174,"окончание не позже начала — проверьте время или впишите дату окончания",IF(P174="","нужно уточнить резерв между посадками",IF(AND(D174&lt;=K174,R174=0),"ок: мест хватает, пересечений нет",TRIM(IF(D174&gt;K174,"гостей "&amp;D174&amp;" при "&amp;K174&amp;" местах — нужен другой стол. ","")&amp;IF(R174&gt;0,IF(AND(ISNUMBER(S174),S174&gt;N174),"пересечение "&amp;(MIN(S174,Q174)-N174)&amp;" мин: стол занят другой бронью до "&amp;INT(MOD(S174,1440)/60)&amp;":"&amp;TEXT(MOD(S174,60),"00")&amp;" (с резервом) — свободен не раньше этого времени",IF(AND(ISNUMBER(T174),T174&gt;0),"пересечение "&amp;(Q174-T174)&amp;" мин: следующая бронь с "&amp;INT(MOD(T174,1440)/60)&amp;":"&amp;TEXT(MOD(T174,60),"00")&amp;", а стол освободится (с резервом) в "&amp;INT(MOD(Q174,1440)/60)&amp;":"&amp;TEXT(MOD(Q174,60),"00"),"пересечение с другой бронью этого стола в то же время")),"")))))))))</f>
      </c>
      <c r="M174" s="15">
        <f>IF(B174="","",IF(OR(I174="отменена",I174="не пришли"),"нет","да"))</f>
      </c>
      <c r="N174" s="15">
        <f>IF(OR(A174="",E174=""),"",ROUND((A174+E174)*1440,0))</f>
      </c>
      <c r="O174" s="15">
        <f>IF(OR(A174="",F174=""),"",ROUND((IF(G174="",A174,G174)+F174)*1440,0))</f>
      </c>
      <c r="P174" s="15">
        <f>IF(H174&lt;&gt;"",H174,IF($D$3&lt;&gt;"",$D$3,""))</f>
      </c>
      <c r="Q174" s="15">
        <f>IF(OR(O174="",P174=""),"",O174+P174)</f>
      </c>
      <c r="R174" s="15">
        <f>IF(OR(M174&lt;&gt;"да",C174="",N174="",Q174="",O174&lt;=N174),"",COUNTIFS($C$8:$C$207,C174,$M$8:$M$207,"да",$N$8:$N$207,"&lt;"&amp;Q174,$Q$8:$Q$207,"&gt;"&amp;N174)-1)</f>
      </c>
      <c r="S174" s="15">
        <f>IF(OR(R174="",R174=0),"",MAXIFS($Q$8:$Q$207,$C$8:$C$207,C174,$M$8:$M$207,"да",$N$8:$N$207,"&lt;"&amp;N174,$Q$8:$Q$207,"&gt;"&amp;N174))</f>
      </c>
      <c r="T174" s="15">
        <f>IF(OR(R174="",R174=0),"",MINIFS($N$8:$N$207,$C$8:$C$207,C174,$M$8:$M$207,"да",$N$8:$N$207,"&gt;"&amp;N174,$N$8:$N$207,"&lt;"&amp;Q174))</f>
      </c>
      <c r="U174" s="15">
        <f>IF(OR(B174="",M174="нет"),"",IF(LEFT(L174,2)="ок","","да"))</f>
      </c>
    </row>
    <row r="175" spans="1:21" x14ac:dyDescent="0.25">
      <c r="A175" s="11"/>
      <c r="B175" s="12"/>
      <c r="C175" s="12"/>
      <c r="D175" s="12"/>
      <c r="E175" s="13"/>
      <c r="F175" s="13"/>
      <c r="G175" s="11"/>
      <c r="H175" s="12"/>
      <c r="I175" s="12"/>
      <c r="J175" s="12"/>
      <c r="K175" s="14">
        <f>IF(C175="","",IF(COUNTIF('Пример — столы'!$A5:$A54,C175)=0,"нет в справочнике",IF(COUNTIFS('Пример — столы'!$A5:$A54,C175,'Пример — столы'!$B5:$B54,"&gt;0")=0,"не указано",VLOOKUP(C175,'Пример — столы'!$A5:$B54,2,0))))</f>
      </c>
      <c r="L175" s="14">
        <f>IF(B175="","",IF(M175="нет","не занимает стол — статус «"&amp;I175&amp;"»",IF(OR(A175="",C175="",D175="",E175="",F175=""),"нужно уточнить: дата, стол, гости, начало и окончание",IF(OR(K175="нет в справочнике",K175="не указано"),"нужно уточнить вместимость стола "&amp;C175,IF(O175&lt;=N175,"окончание не позже начала — проверьте время или впишите дату окончания",IF(P175="","нужно уточнить резерв между посадками",IF(AND(D175&lt;=K175,R175=0),"ок: мест хватает, пересечений нет",TRIM(IF(D175&gt;K175,"гостей "&amp;D175&amp;" при "&amp;K175&amp;" местах — нужен другой стол. ","")&amp;IF(R175&gt;0,IF(AND(ISNUMBER(S175),S175&gt;N175),"пересечение "&amp;(MIN(S175,Q175)-N175)&amp;" мин: стол занят другой бронью до "&amp;INT(MOD(S175,1440)/60)&amp;":"&amp;TEXT(MOD(S175,60),"00")&amp;" (с резервом) — свободен не раньше этого времени",IF(AND(ISNUMBER(T175),T175&gt;0),"пересечение "&amp;(Q175-T175)&amp;" мин: следующая бронь с "&amp;INT(MOD(T175,1440)/60)&amp;":"&amp;TEXT(MOD(T175,60),"00")&amp;", а стол освободится (с резервом) в "&amp;INT(MOD(Q175,1440)/60)&amp;":"&amp;TEXT(MOD(Q175,60),"00"),"пересечение с другой бронью этого стола в то же время")),"")))))))))</f>
      </c>
      <c r="M175" s="15">
        <f>IF(B175="","",IF(OR(I175="отменена",I175="не пришли"),"нет","да"))</f>
      </c>
      <c r="N175" s="15">
        <f>IF(OR(A175="",E175=""),"",ROUND((A175+E175)*1440,0))</f>
      </c>
      <c r="O175" s="15">
        <f>IF(OR(A175="",F175=""),"",ROUND((IF(G175="",A175,G175)+F175)*1440,0))</f>
      </c>
      <c r="P175" s="15">
        <f>IF(H175&lt;&gt;"",H175,IF($D$3&lt;&gt;"",$D$3,""))</f>
      </c>
      <c r="Q175" s="15">
        <f>IF(OR(O175="",P175=""),"",O175+P175)</f>
      </c>
      <c r="R175" s="15">
        <f>IF(OR(M175&lt;&gt;"да",C175="",N175="",Q175="",O175&lt;=N175),"",COUNTIFS($C$8:$C$207,C175,$M$8:$M$207,"да",$N$8:$N$207,"&lt;"&amp;Q175,$Q$8:$Q$207,"&gt;"&amp;N175)-1)</f>
      </c>
      <c r="S175" s="15">
        <f>IF(OR(R175="",R175=0),"",MAXIFS($Q$8:$Q$207,$C$8:$C$207,C175,$M$8:$M$207,"да",$N$8:$N$207,"&lt;"&amp;N175,$Q$8:$Q$207,"&gt;"&amp;N175))</f>
      </c>
      <c r="T175" s="15">
        <f>IF(OR(R175="",R175=0),"",MINIFS($N$8:$N$207,$C$8:$C$207,C175,$M$8:$M$207,"да",$N$8:$N$207,"&gt;"&amp;N175,$N$8:$N$207,"&lt;"&amp;Q175))</f>
      </c>
      <c r="U175" s="15">
        <f>IF(OR(B175="",M175="нет"),"",IF(LEFT(L175,2)="ок","","да"))</f>
      </c>
    </row>
    <row r="176" spans="1:21" x14ac:dyDescent="0.25">
      <c r="A176" s="11"/>
      <c r="B176" s="12"/>
      <c r="C176" s="12"/>
      <c r="D176" s="12"/>
      <c r="E176" s="13"/>
      <c r="F176" s="13"/>
      <c r="G176" s="11"/>
      <c r="H176" s="12"/>
      <c r="I176" s="12"/>
      <c r="J176" s="12"/>
      <c r="K176" s="14">
        <f>IF(C176="","",IF(COUNTIF('Пример — столы'!$A5:$A54,C176)=0,"нет в справочнике",IF(COUNTIFS('Пример — столы'!$A5:$A54,C176,'Пример — столы'!$B5:$B54,"&gt;0")=0,"не указано",VLOOKUP(C176,'Пример — столы'!$A5:$B54,2,0))))</f>
      </c>
      <c r="L176" s="14">
        <f>IF(B176="","",IF(M176="нет","не занимает стол — статус «"&amp;I176&amp;"»",IF(OR(A176="",C176="",D176="",E176="",F176=""),"нужно уточнить: дата, стол, гости, начало и окончание",IF(OR(K176="нет в справочнике",K176="не указано"),"нужно уточнить вместимость стола "&amp;C176,IF(O176&lt;=N176,"окончание не позже начала — проверьте время или впишите дату окончания",IF(P176="","нужно уточнить резерв между посадками",IF(AND(D176&lt;=K176,R176=0),"ок: мест хватает, пересечений нет",TRIM(IF(D176&gt;K176,"гостей "&amp;D176&amp;" при "&amp;K176&amp;" местах — нужен другой стол. ","")&amp;IF(R176&gt;0,IF(AND(ISNUMBER(S176),S176&gt;N176),"пересечение "&amp;(MIN(S176,Q176)-N176)&amp;" мин: стол занят другой бронью до "&amp;INT(MOD(S176,1440)/60)&amp;":"&amp;TEXT(MOD(S176,60),"00")&amp;" (с резервом) — свободен не раньше этого времени",IF(AND(ISNUMBER(T176),T176&gt;0),"пересечение "&amp;(Q176-T176)&amp;" мин: следующая бронь с "&amp;INT(MOD(T176,1440)/60)&amp;":"&amp;TEXT(MOD(T176,60),"00")&amp;", а стол освободится (с резервом) в "&amp;INT(MOD(Q176,1440)/60)&amp;":"&amp;TEXT(MOD(Q176,60),"00"),"пересечение с другой бронью этого стола в то же время")),"")))))))))</f>
      </c>
      <c r="M176" s="15">
        <f>IF(B176="","",IF(OR(I176="отменена",I176="не пришли"),"нет","да"))</f>
      </c>
      <c r="N176" s="15">
        <f>IF(OR(A176="",E176=""),"",ROUND((A176+E176)*1440,0))</f>
      </c>
      <c r="O176" s="15">
        <f>IF(OR(A176="",F176=""),"",ROUND((IF(G176="",A176,G176)+F176)*1440,0))</f>
      </c>
      <c r="P176" s="15">
        <f>IF(H176&lt;&gt;"",H176,IF($D$3&lt;&gt;"",$D$3,""))</f>
      </c>
      <c r="Q176" s="15">
        <f>IF(OR(O176="",P176=""),"",O176+P176)</f>
      </c>
      <c r="R176" s="15">
        <f>IF(OR(M176&lt;&gt;"да",C176="",N176="",Q176="",O176&lt;=N176),"",COUNTIFS($C$8:$C$207,C176,$M$8:$M$207,"да",$N$8:$N$207,"&lt;"&amp;Q176,$Q$8:$Q$207,"&gt;"&amp;N176)-1)</f>
      </c>
      <c r="S176" s="15">
        <f>IF(OR(R176="",R176=0),"",MAXIFS($Q$8:$Q$207,$C$8:$C$207,C176,$M$8:$M$207,"да",$N$8:$N$207,"&lt;"&amp;N176,$Q$8:$Q$207,"&gt;"&amp;N176))</f>
      </c>
      <c r="T176" s="15">
        <f>IF(OR(R176="",R176=0),"",MINIFS($N$8:$N$207,$C$8:$C$207,C176,$M$8:$M$207,"да",$N$8:$N$207,"&gt;"&amp;N176,$N$8:$N$207,"&lt;"&amp;Q176))</f>
      </c>
      <c r="U176" s="15">
        <f>IF(OR(B176="",M176="нет"),"",IF(LEFT(L176,2)="ок","","да"))</f>
      </c>
    </row>
    <row r="177" spans="1:21" x14ac:dyDescent="0.25">
      <c r="A177" s="11"/>
      <c r="B177" s="12"/>
      <c r="C177" s="12"/>
      <c r="D177" s="12"/>
      <c r="E177" s="13"/>
      <c r="F177" s="13"/>
      <c r="G177" s="11"/>
      <c r="H177" s="12"/>
      <c r="I177" s="12"/>
      <c r="J177" s="12"/>
      <c r="K177" s="14">
        <f>IF(C177="","",IF(COUNTIF('Пример — столы'!$A5:$A54,C177)=0,"нет в справочнике",IF(COUNTIFS('Пример — столы'!$A5:$A54,C177,'Пример — столы'!$B5:$B54,"&gt;0")=0,"не указано",VLOOKUP(C177,'Пример — столы'!$A5:$B54,2,0))))</f>
      </c>
      <c r="L177" s="14">
        <f>IF(B177="","",IF(M177="нет","не занимает стол — статус «"&amp;I177&amp;"»",IF(OR(A177="",C177="",D177="",E177="",F177=""),"нужно уточнить: дата, стол, гости, начало и окончание",IF(OR(K177="нет в справочнике",K177="не указано"),"нужно уточнить вместимость стола "&amp;C177,IF(O177&lt;=N177,"окончание не позже начала — проверьте время или впишите дату окончания",IF(P177="","нужно уточнить резерв между посадками",IF(AND(D177&lt;=K177,R177=0),"ок: мест хватает, пересечений нет",TRIM(IF(D177&gt;K177,"гостей "&amp;D177&amp;" при "&amp;K177&amp;" местах — нужен другой стол. ","")&amp;IF(R177&gt;0,IF(AND(ISNUMBER(S177),S177&gt;N177),"пересечение "&amp;(MIN(S177,Q177)-N177)&amp;" мин: стол занят другой бронью до "&amp;INT(MOD(S177,1440)/60)&amp;":"&amp;TEXT(MOD(S177,60),"00")&amp;" (с резервом) — свободен не раньше этого времени",IF(AND(ISNUMBER(T177),T177&gt;0),"пересечение "&amp;(Q177-T177)&amp;" мин: следующая бронь с "&amp;INT(MOD(T177,1440)/60)&amp;":"&amp;TEXT(MOD(T177,60),"00")&amp;", а стол освободится (с резервом) в "&amp;INT(MOD(Q177,1440)/60)&amp;":"&amp;TEXT(MOD(Q177,60),"00"),"пересечение с другой бронью этого стола в то же время")),"")))))))))</f>
      </c>
      <c r="M177" s="15">
        <f>IF(B177="","",IF(OR(I177="отменена",I177="не пришли"),"нет","да"))</f>
      </c>
      <c r="N177" s="15">
        <f>IF(OR(A177="",E177=""),"",ROUND((A177+E177)*1440,0))</f>
      </c>
      <c r="O177" s="15">
        <f>IF(OR(A177="",F177=""),"",ROUND((IF(G177="",A177,G177)+F177)*1440,0))</f>
      </c>
      <c r="P177" s="15">
        <f>IF(H177&lt;&gt;"",H177,IF($D$3&lt;&gt;"",$D$3,""))</f>
      </c>
      <c r="Q177" s="15">
        <f>IF(OR(O177="",P177=""),"",O177+P177)</f>
      </c>
      <c r="R177" s="15">
        <f>IF(OR(M177&lt;&gt;"да",C177="",N177="",Q177="",O177&lt;=N177),"",COUNTIFS($C$8:$C$207,C177,$M$8:$M$207,"да",$N$8:$N$207,"&lt;"&amp;Q177,$Q$8:$Q$207,"&gt;"&amp;N177)-1)</f>
      </c>
      <c r="S177" s="15">
        <f>IF(OR(R177="",R177=0),"",MAXIFS($Q$8:$Q$207,$C$8:$C$207,C177,$M$8:$M$207,"да",$N$8:$N$207,"&lt;"&amp;N177,$Q$8:$Q$207,"&gt;"&amp;N177))</f>
      </c>
      <c r="T177" s="15">
        <f>IF(OR(R177="",R177=0),"",MINIFS($N$8:$N$207,$C$8:$C$207,C177,$M$8:$M$207,"да",$N$8:$N$207,"&gt;"&amp;N177,$N$8:$N$207,"&lt;"&amp;Q177))</f>
      </c>
      <c r="U177" s="15">
        <f>IF(OR(B177="",M177="нет"),"",IF(LEFT(L177,2)="ок","","да"))</f>
      </c>
    </row>
    <row r="178" spans="1:21" x14ac:dyDescent="0.25">
      <c r="A178" s="11"/>
      <c r="B178" s="12"/>
      <c r="C178" s="12"/>
      <c r="D178" s="12"/>
      <c r="E178" s="13"/>
      <c r="F178" s="13"/>
      <c r="G178" s="11"/>
      <c r="H178" s="12"/>
      <c r="I178" s="12"/>
      <c r="J178" s="12"/>
      <c r="K178" s="14">
        <f>IF(C178="","",IF(COUNTIF('Пример — столы'!$A5:$A54,C178)=0,"нет в справочнике",IF(COUNTIFS('Пример — столы'!$A5:$A54,C178,'Пример — столы'!$B5:$B54,"&gt;0")=0,"не указано",VLOOKUP(C178,'Пример — столы'!$A5:$B54,2,0))))</f>
      </c>
      <c r="L178" s="14">
        <f>IF(B178="","",IF(M178="нет","не занимает стол — статус «"&amp;I178&amp;"»",IF(OR(A178="",C178="",D178="",E178="",F178=""),"нужно уточнить: дата, стол, гости, начало и окончание",IF(OR(K178="нет в справочнике",K178="не указано"),"нужно уточнить вместимость стола "&amp;C178,IF(O178&lt;=N178,"окончание не позже начала — проверьте время или впишите дату окончания",IF(P178="","нужно уточнить резерв между посадками",IF(AND(D178&lt;=K178,R178=0),"ок: мест хватает, пересечений нет",TRIM(IF(D178&gt;K178,"гостей "&amp;D178&amp;" при "&amp;K178&amp;" местах — нужен другой стол. ","")&amp;IF(R178&gt;0,IF(AND(ISNUMBER(S178),S178&gt;N178),"пересечение "&amp;(MIN(S178,Q178)-N178)&amp;" мин: стол занят другой бронью до "&amp;INT(MOD(S178,1440)/60)&amp;":"&amp;TEXT(MOD(S178,60),"00")&amp;" (с резервом) — свободен не раньше этого времени",IF(AND(ISNUMBER(T178),T178&gt;0),"пересечение "&amp;(Q178-T178)&amp;" мин: следующая бронь с "&amp;INT(MOD(T178,1440)/60)&amp;":"&amp;TEXT(MOD(T178,60),"00")&amp;", а стол освободится (с резервом) в "&amp;INT(MOD(Q178,1440)/60)&amp;":"&amp;TEXT(MOD(Q178,60),"00"),"пересечение с другой бронью этого стола в то же время")),"")))))))))</f>
      </c>
      <c r="M178" s="15">
        <f>IF(B178="","",IF(OR(I178="отменена",I178="не пришли"),"нет","да"))</f>
      </c>
      <c r="N178" s="15">
        <f>IF(OR(A178="",E178=""),"",ROUND((A178+E178)*1440,0))</f>
      </c>
      <c r="O178" s="15">
        <f>IF(OR(A178="",F178=""),"",ROUND((IF(G178="",A178,G178)+F178)*1440,0))</f>
      </c>
      <c r="P178" s="15">
        <f>IF(H178&lt;&gt;"",H178,IF($D$3&lt;&gt;"",$D$3,""))</f>
      </c>
      <c r="Q178" s="15">
        <f>IF(OR(O178="",P178=""),"",O178+P178)</f>
      </c>
      <c r="R178" s="15">
        <f>IF(OR(M178&lt;&gt;"да",C178="",N178="",Q178="",O178&lt;=N178),"",COUNTIFS($C$8:$C$207,C178,$M$8:$M$207,"да",$N$8:$N$207,"&lt;"&amp;Q178,$Q$8:$Q$207,"&gt;"&amp;N178)-1)</f>
      </c>
      <c r="S178" s="15">
        <f>IF(OR(R178="",R178=0),"",MAXIFS($Q$8:$Q$207,$C$8:$C$207,C178,$M$8:$M$207,"да",$N$8:$N$207,"&lt;"&amp;N178,$Q$8:$Q$207,"&gt;"&amp;N178))</f>
      </c>
      <c r="T178" s="15">
        <f>IF(OR(R178="",R178=0),"",MINIFS($N$8:$N$207,$C$8:$C$207,C178,$M$8:$M$207,"да",$N$8:$N$207,"&gt;"&amp;N178,$N$8:$N$207,"&lt;"&amp;Q178))</f>
      </c>
      <c r="U178" s="15">
        <f>IF(OR(B178="",M178="нет"),"",IF(LEFT(L178,2)="ок","","да"))</f>
      </c>
    </row>
    <row r="179" spans="1:21" x14ac:dyDescent="0.25">
      <c r="A179" s="11"/>
      <c r="B179" s="12"/>
      <c r="C179" s="12"/>
      <c r="D179" s="12"/>
      <c r="E179" s="13"/>
      <c r="F179" s="13"/>
      <c r="G179" s="11"/>
      <c r="H179" s="12"/>
      <c r="I179" s="12"/>
      <c r="J179" s="12"/>
      <c r="K179" s="14">
        <f>IF(C179="","",IF(COUNTIF('Пример — столы'!$A5:$A54,C179)=0,"нет в справочнике",IF(COUNTIFS('Пример — столы'!$A5:$A54,C179,'Пример — столы'!$B5:$B54,"&gt;0")=0,"не указано",VLOOKUP(C179,'Пример — столы'!$A5:$B54,2,0))))</f>
      </c>
      <c r="L179" s="14">
        <f>IF(B179="","",IF(M179="нет","не занимает стол — статус «"&amp;I179&amp;"»",IF(OR(A179="",C179="",D179="",E179="",F179=""),"нужно уточнить: дата, стол, гости, начало и окончание",IF(OR(K179="нет в справочнике",K179="не указано"),"нужно уточнить вместимость стола "&amp;C179,IF(O179&lt;=N179,"окончание не позже начала — проверьте время или впишите дату окончания",IF(P179="","нужно уточнить резерв между посадками",IF(AND(D179&lt;=K179,R179=0),"ок: мест хватает, пересечений нет",TRIM(IF(D179&gt;K179,"гостей "&amp;D179&amp;" при "&amp;K179&amp;" местах — нужен другой стол. ","")&amp;IF(R179&gt;0,IF(AND(ISNUMBER(S179),S179&gt;N179),"пересечение "&amp;(MIN(S179,Q179)-N179)&amp;" мин: стол занят другой бронью до "&amp;INT(MOD(S179,1440)/60)&amp;":"&amp;TEXT(MOD(S179,60),"00")&amp;" (с резервом) — свободен не раньше этого времени",IF(AND(ISNUMBER(T179),T179&gt;0),"пересечение "&amp;(Q179-T179)&amp;" мин: следующая бронь с "&amp;INT(MOD(T179,1440)/60)&amp;":"&amp;TEXT(MOD(T179,60),"00")&amp;", а стол освободится (с резервом) в "&amp;INT(MOD(Q179,1440)/60)&amp;":"&amp;TEXT(MOD(Q179,60),"00"),"пересечение с другой бронью этого стола в то же время")),"")))))))))</f>
      </c>
      <c r="M179" s="15">
        <f>IF(B179="","",IF(OR(I179="отменена",I179="не пришли"),"нет","да"))</f>
      </c>
      <c r="N179" s="15">
        <f>IF(OR(A179="",E179=""),"",ROUND((A179+E179)*1440,0))</f>
      </c>
      <c r="O179" s="15">
        <f>IF(OR(A179="",F179=""),"",ROUND((IF(G179="",A179,G179)+F179)*1440,0))</f>
      </c>
      <c r="P179" s="15">
        <f>IF(H179&lt;&gt;"",H179,IF($D$3&lt;&gt;"",$D$3,""))</f>
      </c>
      <c r="Q179" s="15">
        <f>IF(OR(O179="",P179=""),"",O179+P179)</f>
      </c>
      <c r="R179" s="15">
        <f>IF(OR(M179&lt;&gt;"да",C179="",N179="",Q179="",O179&lt;=N179),"",COUNTIFS($C$8:$C$207,C179,$M$8:$M$207,"да",$N$8:$N$207,"&lt;"&amp;Q179,$Q$8:$Q$207,"&gt;"&amp;N179)-1)</f>
      </c>
      <c r="S179" s="15">
        <f>IF(OR(R179="",R179=0),"",MAXIFS($Q$8:$Q$207,$C$8:$C$207,C179,$M$8:$M$207,"да",$N$8:$N$207,"&lt;"&amp;N179,$Q$8:$Q$207,"&gt;"&amp;N179))</f>
      </c>
      <c r="T179" s="15">
        <f>IF(OR(R179="",R179=0),"",MINIFS($N$8:$N$207,$C$8:$C$207,C179,$M$8:$M$207,"да",$N$8:$N$207,"&gt;"&amp;N179,$N$8:$N$207,"&lt;"&amp;Q179))</f>
      </c>
      <c r="U179" s="15">
        <f>IF(OR(B179="",M179="нет"),"",IF(LEFT(L179,2)="ок","","да"))</f>
      </c>
    </row>
    <row r="180" spans="1:21" x14ac:dyDescent="0.25">
      <c r="A180" s="11"/>
      <c r="B180" s="12"/>
      <c r="C180" s="12"/>
      <c r="D180" s="12"/>
      <c r="E180" s="13"/>
      <c r="F180" s="13"/>
      <c r="G180" s="11"/>
      <c r="H180" s="12"/>
      <c r="I180" s="12"/>
      <c r="J180" s="12"/>
      <c r="K180" s="14">
        <f>IF(C180="","",IF(COUNTIF('Пример — столы'!$A5:$A54,C180)=0,"нет в справочнике",IF(COUNTIFS('Пример — столы'!$A5:$A54,C180,'Пример — столы'!$B5:$B54,"&gt;0")=0,"не указано",VLOOKUP(C180,'Пример — столы'!$A5:$B54,2,0))))</f>
      </c>
      <c r="L180" s="14">
        <f>IF(B180="","",IF(M180="нет","не занимает стол — статус «"&amp;I180&amp;"»",IF(OR(A180="",C180="",D180="",E180="",F180=""),"нужно уточнить: дата, стол, гости, начало и окончание",IF(OR(K180="нет в справочнике",K180="не указано"),"нужно уточнить вместимость стола "&amp;C180,IF(O180&lt;=N180,"окончание не позже начала — проверьте время или впишите дату окончания",IF(P180="","нужно уточнить резерв между посадками",IF(AND(D180&lt;=K180,R180=0),"ок: мест хватает, пересечений нет",TRIM(IF(D180&gt;K180,"гостей "&amp;D180&amp;" при "&amp;K180&amp;" местах — нужен другой стол. ","")&amp;IF(R180&gt;0,IF(AND(ISNUMBER(S180),S180&gt;N180),"пересечение "&amp;(MIN(S180,Q180)-N180)&amp;" мин: стол занят другой бронью до "&amp;INT(MOD(S180,1440)/60)&amp;":"&amp;TEXT(MOD(S180,60),"00")&amp;" (с резервом) — свободен не раньше этого времени",IF(AND(ISNUMBER(T180),T180&gt;0),"пересечение "&amp;(Q180-T180)&amp;" мин: следующая бронь с "&amp;INT(MOD(T180,1440)/60)&amp;":"&amp;TEXT(MOD(T180,60),"00")&amp;", а стол освободится (с резервом) в "&amp;INT(MOD(Q180,1440)/60)&amp;":"&amp;TEXT(MOD(Q180,60),"00"),"пересечение с другой бронью этого стола в то же время")),"")))))))))</f>
      </c>
      <c r="M180" s="15">
        <f>IF(B180="","",IF(OR(I180="отменена",I180="не пришли"),"нет","да"))</f>
      </c>
      <c r="N180" s="15">
        <f>IF(OR(A180="",E180=""),"",ROUND((A180+E180)*1440,0))</f>
      </c>
      <c r="O180" s="15">
        <f>IF(OR(A180="",F180=""),"",ROUND((IF(G180="",A180,G180)+F180)*1440,0))</f>
      </c>
      <c r="P180" s="15">
        <f>IF(H180&lt;&gt;"",H180,IF($D$3&lt;&gt;"",$D$3,""))</f>
      </c>
      <c r="Q180" s="15">
        <f>IF(OR(O180="",P180=""),"",O180+P180)</f>
      </c>
      <c r="R180" s="15">
        <f>IF(OR(M180&lt;&gt;"да",C180="",N180="",Q180="",O180&lt;=N180),"",COUNTIFS($C$8:$C$207,C180,$M$8:$M$207,"да",$N$8:$N$207,"&lt;"&amp;Q180,$Q$8:$Q$207,"&gt;"&amp;N180)-1)</f>
      </c>
      <c r="S180" s="15">
        <f>IF(OR(R180="",R180=0),"",MAXIFS($Q$8:$Q$207,$C$8:$C$207,C180,$M$8:$M$207,"да",$N$8:$N$207,"&lt;"&amp;N180,$Q$8:$Q$207,"&gt;"&amp;N180))</f>
      </c>
      <c r="T180" s="15">
        <f>IF(OR(R180="",R180=0),"",MINIFS($N$8:$N$207,$C$8:$C$207,C180,$M$8:$M$207,"да",$N$8:$N$207,"&gt;"&amp;N180,$N$8:$N$207,"&lt;"&amp;Q180))</f>
      </c>
      <c r="U180" s="15">
        <f>IF(OR(B180="",M180="нет"),"",IF(LEFT(L180,2)="ок","","да"))</f>
      </c>
    </row>
    <row r="181" spans="1:21" x14ac:dyDescent="0.25">
      <c r="A181" s="11"/>
      <c r="B181" s="12"/>
      <c r="C181" s="12"/>
      <c r="D181" s="12"/>
      <c r="E181" s="13"/>
      <c r="F181" s="13"/>
      <c r="G181" s="11"/>
      <c r="H181" s="12"/>
      <c r="I181" s="12"/>
      <c r="J181" s="12"/>
      <c r="K181" s="14">
        <f>IF(C181="","",IF(COUNTIF('Пример — столы'!$A5:$A54,C181)=0,"нет в справочнике",IF(COUNTIFS('Пример — столы'!$A5:$A54,C181,'Пример — столы'!$B5:$B54,"&gt;0")=0,"не указано",VLOOKUP(C181,'Пример — столы'!$A5:$B54,2,0))))</f>
      </c>
      <c r="L181" s="14">
        <f>IF(B181="","",IF(M181="нет","не занимает стол — статус «"&amp;I181&amp;"»",IF(OR(A181="",C181="",D181="",E181="",F181=""),"нужно уточнить: дата, стол, гости, начало и окончание",IF(OR(K181="нет в справочнике",K181="не указано"),"нужно уточнить вместимость стола "&amp;C181,IF(O181&lt;=N181,"окончание не позже начала — проверьте время или впишите дату окончания",IF(P181="","нужно уточнить резерв между посадками",IF(AND(D181&lt;=K181,R181=0),"ок: мест хватает, пересечений нет",TRIM(IF(D181&gt;K181,"гостей "&amp;D181&amp;" при "&amp;K181&amp;" местах — нужен другой стол. ","")&amp;IF(R181&gt;0,IF(AND(ISNUMBER(S181),S181&gt;N181),"пересечение "&amp;(MIN(S181,Q181)-N181)&amp;" мин: стол занят другой бронью до "&amp;INT(MOD(S181,1440)/60)&amp;":"&amp;TEXT(MOD(S181,60),"00")&amp;" (с резервом) — свободен не раньше этого времени",IF(AND(ISNUMBER(T181),T181&gt;0),"пересечение "&amp;(Q181-T181)&amp;" мин: следующая бронь с "&amp;INT(MOD(T181,1440)/60)&amp;":"&amp;TEXT(MOD(T181,60),"00")&amp;", а стол освободится (с резервом) в "&amp;INT(MOD(Q181,1440)/60)&amp;":"&amp;TEXT(MOD(Q181,60),"00"),"пересечение с другой бронью этого стола в то же время")),"")))))))))</f>
      </c>
      <c r="M181" s="15">
        <f>IF(B181="","",IF(OR(I181="отменена",I181="не пришли"),"нет","да"))</f>
      </c>
      <c r="N181" s="15">
        <f>IF(OR(A181="",E181=""),"",ROUND((A181+E181)*1440,0))</f>
      </c>
      <c r="O181" s="15">
        <f>IF(OR(A181="",F181=""),"",ROUND((IF(G181="",A181,G181)+F181)*1440,0))</f>
      </c>
      <c r="P181" s="15">
        <f>IF(H181&lt;&gt;"",H181,IF($D$3&lt;&gt;"",$D$3,""))</f>
      </c>
      <c r="Q181" s="15">
        <f>IF(OR(O181="",P181=""),"",O181+P181)</f>
      </c>
      <c r="R181" s="15">
        <f>IF(OR(M181&lt;&gt;"да",C181="",N181="",Q181="",O181&lt;=N181),"",COUNTIFS($C$8:$C$207,C181,$M$8:$M$207,"да",$N$8:$N$207,"&lt;"&amp;Q181,$Q$8:$Q$207,"&gt;"&amp;N181)-1)</f>
      </c>
      <c r="S181" s="15">
        <f>IF(OR(R181="",R181=0),"",MAXIFS($Q$8:$Q$207,$C$8:$C$207,C181,$M$8:$M$207,"да",$N$8:$N$207,"&lt;"&amp;N181,$Q$8:$Q$207,"&gt;"&amp;N181))</f>
      </c>
      <c r="T181" s="15">
        <f>IF(OR(R181="",R181=0),"",MINIFS($N$8:$N$207,$C$8:$C$207,C181,$M$8:$M$207,"да",$N$8:$N$207,"&gt;"&amp;N181,$N$8:$N$207,"&lt;"&amp;Q181))</f>
      </c>
      <c r="U181" s="15">
        <f>IF(OR(B181="",M181="нет"),"",IF(LEFT(L181,2)="ок","","да"))</f>
      </c>
    </row>
    <row r="182" spans="1:21" x14ac:dyDescent="0.25">
      <c r="A182" s="11"/>
      <c r="B182" s="12"/>
      <c r="C182" s="12"/>
      <c r="D182" s="12"/>
      <c r="E182" s="13"/>
      <c r="F182" s="13"/>
      <c r="G182" s="11"/>
      <c r="H182" s="12"/>
      <c r="I182" s="12"/>
      <c r="J182" s="12"/>
      <c r="K182" s="14">
        <f>IF(C182="","",IF(COUNTIF('Пример — столы'!$A5:$A54,C182)=0,"нет в справочнике",IF(COUNTIFS('Пример — столы'!$A5:$A54,C182,'Пример — столы'!$B5:$B54,"&gt;0")=0,"не указано",VLOOKUP(C182,'Пример — столы'!$A5:$B54,2,0))))</f>
      </c>
      <c r="L182" s="14">
        <f>IF(B182="","",IF(M182="нет","не занимает стол — статус «"&amp;I182&amp;"»",IF(OR(A182="",C182="",D182="",E182="",F182=""),"нужно уточнить: дата, стол, гости, начало и окончание",IF(OR(K182="нет в справочнике",K182="не указано"),"нужно уточнить вместимость стола "&amp;C182,IF(O182&lt;=N182,"окончание не позже начала — проверьте время или впишите дату окончания",IF(P182="","нужно уточнить резерв между посадками",IF(AND(D182&lt;=K182,R182=0),"ок: мест хватает, пересечений нет",TRIM(IF(D182&gt;K182,"гостей "&amp;D182&amp;" при "&amp;K182&amp;" местах — нужен другой стол. ","")&amp;IF(R182&gt;0,IF(AND(ISNUMBER(S182),S182&gt;N182),"пересечение "&amp;(MIN(S182,Q182)-N182)&amp;" мин: стол занят другой бронью до "&amp;INT(MOD(S182,1440)/60)&amp;":"&amp;TEXT(MOD(S182,60),"00")&amp;" (с резервом) — свободен не раньше этого времени",IF(AND(ISNUMBER(T182),T182&gt;0),"пересечение "&amp;(Q182-T182)&amp;" мин: следующая бронь с "&amp;INT(MOD(T182,1440)/60)&amp;":"&amp;TEXT(MOD(T182,60),"00")&amp;", а стол освободится (с резервом) в "&amp;INT(MOD(Q182,1440)/60)&amp;":"&amp;TEXT(MOD(Q182,60),"00"),"пересечение с другой бронью этого стола в то же время")),"")))))))))</f>
      </c>
      <c r="M182" s="15">
        <f>IF(B182="","",IF(OR(I182="отменена",I182="не пришли"),"нет","да"))</f>
      </c>
      <c r="N182" s="15">
        <f>IF(OR(A182="",E182=""),"",ROUND((A182+E182)*1440,0))</f>
      </c>
      <c r="O182" s="15">
        <f>IF(OR(A182="",F182=""),"",ROUND((IF(G182="",A182,G182)+F182)*1440,0))</f>
      </c>
      <c r="P182" s="15">
        <f>IF(H182&lt;&gt;"",H182,IF($D$3&lt;&gt;"",$D$3,""))</f>
      </c>
      <c r="Q182" s="15">
        <f>IF(OR(O182="",P182=""),"",O182+P182)</f>
      </c>
      <c r="R182" s="15">
        <f>IF(OR(M182&lt;&gt;"да",C182="",N182="",Q182="",O182&lt;=N182),"",COUNTIFS($C$8:$C$207,C182,$M$8:$M$207,"да",$N$8:$N$207,"&lt;"&amp;Q182,$Q$8:$Q$207,"&gt;"&amp;N182)-1)</f>
      </c>
      <c r="S182" s="15">
        <f>IF(OR(R182="",R182=0),"",MAXIFS($Q$8:$Q$207,$C$8:$C$207,C182,$M$8:$M$207,"да",$N$8:$N$207,"&lt;"&amp;N182,$Q$8:$Q$207,"&gt;"&amp;N182))</f>
      </c>
      <c r="T182" s="15">
        <f>IF(OR(R182="",R182=0),"",MINIFS($N$8:$N$207,$C$8:$C$207,C182,$M$8:$M$207,"да",$N$8:$N$207,"&gt;"&amp;N182,$N$8:$N$207,"&lt;"&amp;Q182))</f>
      </c>
      <c r="U182" s="15">
        <f>IF(OR(B182="",M182="нет"),"",IF(LEFT(L182,2)="ок","","да"))</f>
      </c>
    </row>
    <row r="183" spans="1:21" x14ac:dyDescent="0.25">
      <c r="A183" s="11"/>
      <c r="B183" s="12"/>
      <c r="C183" s="12"/>
      <c r="D183" s="12"/>
      <c r="E183" s="13"/>
      <c r="F183" s="13"/>
      <c r="G183" s="11"/>
      <c r="H183" s="12"/>
      <c r="I183" s="12"/>
      <c r="J183" s="12"/>
      <c r="K183" s="14">
        <f>IF(C183="","",IF(COUNTIF('Пример — столы'!$A5:$A54,C183)=0,"нет в справочнике",IF(COUNTIFS('Пример — столы'!$A5:$A54,C183,'Пример — столы'!$B5:$B54,"&gt;0")=0,"не указано",VLOOKUP(C183,'Пример — столы'!$A5:$B54,2,0))))</f>
      </c>
      <c r="L183" s="14">
        <f>IF(B183="","",IF(M183="нет","не занимает стол — статус «"&amp;I183&amp;"»",IF(OR(A183="",C183="",D183="",E183="",F183=""),"нужно уточнить: дата, стол, гости, начало и окончание",IF(OR(K183="нет в справочнике",K183="не указано"),"нужно уточнить вместимость стола "&amp;C183,IF(O183&lt;=N183,"окончание не позже начала — проверьте время или впишите дату окончания",IF(P183="","нужно уточнить резерв между посадками",IF(AND(D183&lt;=K183,R183=0),"ок: мест хватает, пересечений нет",TRIM(IF(D183&gt;K183,"гостей "&amp;D183&amp;" при "&amp;K183&amp;" местах — нужен другой стол. ","")&amp;IF(R183&gt;0,IF(AND(ISNUMBER(S183),S183&gt;N183),"пересечение "&amp;(MIN(S183,Q183)-N183)&amp;" мин: стол занят другой бронью до "&amp;INT(MOD(S183,1440)/60)&amp;":"&amp;TEXT(MOD(S183,60),"00")&amp;" (с резервом) — свободен не раньше этого времени",IF(AND(ISNUMBER(T183),T183&gt;0),"пересечение "&amp;(Q183-T183)&amp;" мин: следующая бронь с "&amp;INT(MOD(T183,1440)/60)&amp;":"&amp;TEXT(MOD(T183,60),"00")&amp;", а стол освободится (с резервом) в "&amp;INT(MOD(Q183,1440)/60)&amp;":"&amp;TEXT(MOD(Q183,60),"00"),"пересечение с другой бронью этого стола в то же время")),"")))))))))</f>
      </c>
      <c r="M183" s="15">
        <f>IF(B183="","",IF(OR(I183="отменена",I183="не пришли"),"нет","да"))</f>
      </c>
      <c r="N183" s="15">
        <f>IF(OR(A183="",E183=""),"",ROUND((A183+E183)*1440,0))</f>
      </c>
      <c r="O183" s="15">
        <f>IF(OR(A183="",F183=""),"",ROUND((IF(G183="",A183,G183)+F183)*1440,0))</f>
      </c>
      <c r="P183" s="15">
        <f>IF(H183&lt;&gt;"",H183,IF($D$3&lt;&gt;"",$D$3,""))</f>
      </c>
      <c r="Q183" s="15">
        <f>IF(OR(O183="",P183=""),"",O183+P183)</f>
      </c>
      <c r="R183" s="15">
        <f>IF(OR(M183&lt;&gt;"да",C183="",N183="",Q183="",O183&lt;=N183),"",COUNTIFS($C$8:$C$207,C183,$M$8:$M$207,"да",$N$8:$N$207,"&lt;"&amp;Q183,$Q$8:$Q$207,"&gt;"&amp;N183)-1)</f>
      </c>
      <c r="S183" s="15">
        <f>IF(OR(R183="",R183=0),"",MAXIFS($Q$8:$Q$207,$C$8:$C$207,C183,$M$8:$M$207,"да",$N$8:$N$207,"&lt;"&amp;N183,$Q$8:$Q$207,"&gt;"&amp;N183))</f>
      </c>
      <c r="T183" s="15">
        <f>IF(OR(R183="",R183=0),"",MINIFS($N$8:$N$207,$C$8:$C$207,C183,$M$8:$M$207,"да",$N$8:$N$207,"&gt;"&amp;N183,$N$8:$N$207,"&lt;"&amp;Q183))</f>
      </c>
      <c r="U183" s="15">
        <f>IF(OR(B183="",M183="нет"),"",IF(LEFT(L183,2)="ок","","да"))</f>
      </c>
    </row>
    <row r="184" spans="1:21" x14ac:dyDescent="0.25">
      <c r="A184" s="11"/>
      <c r="B184" s="12"/>
      <c r="C184" s="12"/>
      <c r="D184" s="12"/>
      <c r="E184" s="13"/>
      <c r="F184" s="13"/>
      <c r="G184" s="11"/>
      <c r="H184" s="12"/>
      <c r="I184" s="12"/>
      <c r="J184" s="12"/>
      <c r="K184" s="14">
        <f>IF(C184="","",IF(COUNTIF('Пример — столы'!$A5:$A54,C184)=0,"нет в справочнике",IF(COUNTIFS('Пример — столы'!$A5:$A54,C184,'Пример — столы'!$B5:$B54,"&gt;0")=0,"не указано",VLOOKUP(C184,'Пример — столы'!$A5:$B54,2,0))))</f>
      </c>
      <c r="L184" s="14">
        <f>IF(B184="","",IF(M184="нет","не занимает стол — статус «"&amp;I184&amp;"»",IF(OR(A184="",C184="",D184="",E184="",F184=""),"нужно уточнить: дата, стол, гости, начало и окончание",IF(OR(K184="нет в справочнике",K184="не указано"),"нужно уточнить вместимость стола "&amp;C184,IF(O184&lt;=N184,"окончание не позже начала — проверьте время или впишите дату окончания",IF(P184="","нужно уточнить резерв между посадками",IF(AND(D184&lt;=K184,R184=0),"ок: мест хватает, пересечений нет",TRIM(IF(D184&gt;K184,"гостей "&amp;D184&amp;" при "&amp;K184&amp;" местах — нужен другой стол. ","")&amp;IF(R184&gt;0,IF(AND(ISNUMBER(S184),S184&gt;N184),"пересечение "&amp;(MIN(S184,Q184)-N184)&amp;" мин: стол занят другой бронью до "&amp;INT(MOD(S184,1440)/60)&amp;":"&amp;TEXT(MOD(S184,60),"00")&amp;" (с резервом) — свободен не раньше этого времени",IF(AND(ISNUMBER(T184),T184&gt;0),"пересечение "&amp;(Q184-T184)&amp;" мин: следующая бронь с "&amp;INT(MOD(T184,1440)/60)&amp;":"&amp;TEXT(MOD(T184,60),"00")&amp;", а стол освободится (с резервом) в "&amp;INT(MOD(Q184,1440)/60)&amp;":"&amp;TEXT(MOD(Q184,60),"00"),"пересечение с другой бронью этого стола в то же время")),"")))))))))</f>
      </c>
      <c r="M184" s="15">
        <f>IF(B184="","",IF(OR(I184="отменена",I184="не пришли"),"нет","да"))</f>
      </c>
      <c r="N184" s="15">
        <f>IF(OR(A184="",E184=""),"",ROUND((A184+E184)*1440,0))</f>
      </c>
      <c r="O184" s="15">
        <f>IF(OR(A184="",F184=""),"",ROUND((IF(G184="",A184,G184)+F184)*1440,0))</f>
      </c>
      <c r="P184" s="15">
        <f>IF(H184&lt;&gt;"",H184,IF($D$3&lt;&gt;"",$D$3,""))</f>
      </c>
      <c r="Q184" s="15">
        <f>IF(OR(O184="",P184=""),"",O184+P184)</f>
      </c>
      <c r="R184" s="15">
        <f>IF(OR(M184&lt;&gt;"да",C184="",N184="",Q184="",O184&lt;=N184),"",COUNTIFS($C$8:$C$207,C184,$M$8:$M$207,"да",$N$8:$N$207,"&lt;"&amp;Q184,$Q$8:$Q$207,"&gt;"&amp;N184)-1)</f>
      </c>
      <c r="S184" s="15">
        <f>IF(OR(R184="",R184=0),"",MAXIFS($Q$8:$Q$207,$C$8:$C$207,C184,$M$8:$M$207,"да",$N$8:$N$207,"&lt;"&amp;N184,$Q$8:$Q$207,"&gt;"&amp;N184))</f>
      </c>
      <c r="T184" s="15">
        <f>IF(OR(R184="",R184=0),"",MINIFS($N$8:$N$207,$C$8:$C$207,C184,$M$8:$M$207,"да",$N$8:$N$207,"&gt;"&amp;N184,$N$8:$N$207,"&lt;"&amp;Q184))</f>
      </c>
      <c r="U184" s="15">
        <f>IF(OR(B184="",M184="нет"),"",IF(LEFT(L184,2)="ок","","да"))</f>
      </c>
    </row>
    <row r="185" spans="1:21" x14ac:dyDescent="0.25">
      <c r="A185" s="11"/>
      <c r="B185" s="12"/>
      <c r="C185" s="12"/>
      <c r="D185" s="12"/>
      <c r="E185" s="13"/>
      <c r="F185" s="13"/>
      <c r="G185" s="11"/>
      <c r="H185" s="12"/>
      <c r="I185" s="12"/>
      <c r="J185" s="12"/>
      <c r="K185" s="14">
        <f>IF(C185="","",IF(COUNTIF('Пример — столы'!$A5:$A54,C185)=0,"нет в справочнике",IF(COUNTIFS('Пример — столы'!$A5:$A54,C185,'Пример — столы'!$B5:$B54,"&gt;0")=0,"не указано",VLOOKUP(C185,'Пример — столы'!$A5:$B54,2,0))))</f>
      </c>
      <c r="L185" s="14">
        <f>IF(B185="","",IF(M185="нет","не занимает стол — статус «"&amp;I185&amp;"»",IF(OR(A185="",C185="",D185="",E185="",F185=""),"нужно уточнить: дата, стол, гости, начало и окончание",IF(OR(K185="нет в справочнике",K185="не указано"),"нужно уточнить вместимость стола "&amp;C185,IF(O185&lt;=N185,"окончание не позже начала — проверьте время или впишите дату окончания",IF(P185="","нужно уточнить резерв между посадками",IF(AND(D185&lt;=K185,R185=0),"ок: мест хватает, пересечений нет",TRIM(IF(D185&gt;K185,"гостей "&amp;D185&amp;" при "&amp;K185&amp;" местах — нужен другой стол. ","")&amp;IF(R185&gt;0,IF(AND(ISNUMBER(S185),S185&gt;N185),"пересечение "&amp;(MIN(S185,Q185)-N185)&amp;" мин: стол занят другой бронью до "&amp;INT(MOD(S185,1440)/60)&amp;":"&amp;TEXT(MOD(S185,60),"00")&amp;" (с резервом) — свободен не раньше этого времени",IF(AND(ISNUMBER(T185),T185&gt;0),"пересечение "&amp;(Q185-T185)&amp;" мин: следующая бронь с "&amp;INT(MOD(T185,1440)/60)&amp;":"&amp;TEXT(MOD(T185,60),"00")&amp;", а стол освободится (с резервом) в "&amp;INT(MOD(Q185,1440)/60)&amp;":"&amp;TEXT(MOD(Q185,60),"00"),"пересечение с другой бронью этого стола в то же время")),"")))))))))</f>
      </c>
      <c r="M185" s="15">
        <f>IF(B185="","",IF(OR(I185="отменена",I185="не пришли"),"нет","да"))</f>
      </c>
      <c r="N185" s="15">
        <f>IF(OR(A185="",E185=""),"",ROUND((A185+E185)*1440,0))</f>
      </c>
      <c r="O185" s="15">
        <f>IF(OR(A185="",F185=""),"",ROUND((IF(G185="",A185,G185)+F185)*1440,0))</f>
      </c>
      <c r="P185" s="15">
        <f>IF(H185&lt;&gt;"",H185,IF($D$3&lt;&gt;"",$D$3,""))</f>
      </c>
      <c r="Q185" s="15">
        <f>IF(OR(O185="",P185=""),"",O185+P185)</f>
      </c>
      <c r="R185" s="15">
        <f>IF(OR(M185&lt;&gt;"да",C185="",N185="",Q185="",O185&lt;=N185),"",COUNTIFS($C$8:$C$207,C185,$M$8:$M$207,"да",$N$8:$N$207,"&lt;"&amp;Q185,$Q$8:$Q$207,"&gt;"&amp;N185)-1)</f>
      </c>
      <c r="S185" s="15">
        <f>IF(OR(R185="",R185=0),"",MAXIFS($Q$8:$Q$207,$C$8:$C$207,C185,$M$8:$M$207,"да",$N$8:$N$207,"&lt;"&amp;N185,$Q$8:$Q$207,"&gt;"&amp;N185))</f>
      </c>
      <c r="T185" s="15">
        <f>IF(OR(R185="",R185=0),"",MINIFS($N$8:$N$207,$C$8:$C$207,C185,$M$8:$M$207,"да",$N$8:$N$207,"&gt;"&amp;N185,$N$8:$N$207,"&lt;"&amp;Q185))</f>
      </c>
      <c r="U185" s="15">
        <f>IF(OR(B185="",M185="нет"),"",IF(LEFT(L185,2)="ок","","да"))</f>
      </c>
    </row>
    <row r="186" spans="1:21" x14ac:dyDescent="0.25">
      <c r="A186" s="11"/>
      <c r="B186" s="12"/>
      <c r="C186" s="12"/>
      <c r="D186" s="12"/>
      <c r="E186" s="13"/>
      <c r="F186" s="13"/>
      <c r="G186" s="11"/>
      <c r="H186" s="12"/>
      <c r="I186" s="12"/>
      <c r="J186" s="12"/>
      <c r="K186" s="14">
        <f>IF(C186="","",IF(COUNTIF('Пример — столы'!$A5:$A54,C186)=0,"нет в справочнике",IF(COUNTIFS('Пример — столы'!$A5:$A54,C186,'Пример — столы'!$B5:$B54,"&gt;0")=0,"не указано",VLOOKUP(C186,'Пример — столы'!$A5:$B54,2,0))))</f>
      </c>
      <c r="L186" s="14">
        <f>IF(B186="","",IF(M186="нет","не занимает стол — статус «"&amp;I186&amp;"»",IF(OR(A186="",C186="",D186="",E186="",F186=""),"нужно уточнить: дата, стол, гости, начало и окончание",IF(OR(K186="нет в справочнике",K186="не указано"),"нужно уточнить вместимость стола "&amp;C186,IF(O186&lt;=N186,"окончание не позже начала — проверьте время или впишите дату окончания",IF(P186="","нужно уточнить резерв между посадками",IF(AND(D186&lt;=K186,R186=0),"ок: мест хватает, пересечений нет",TRIM(IF(D186&gt;K186,"гостей "&amp;D186&amp;" при "&amp;K186&amp;" местах — нужен другой стол. ","")&amp;IF(R186&gt;0,IF(AND(ISNUMBER(S186),S186&gt;N186),"пересечение "&amp;(MIN(S186,Q186)-N186)&amp;" мин: стол занят другой бронью до "&amp;INT(MOD(S186,1440)/60)&amp;":"&amp;TEXT(MOD(S186,60),"00")&amp;" (с резервом) — свободен не раньше этого времени",IF(AND(ISNUMBER(T186),T186&gt;0),"пересечение "&amp;(Q186-T186)&amp;" мин: следующая бронь с "&amp;INT(MOD(T186,1440)/60)&amp;":"&amp;TEXT(MOD(T186,60),"00")&amp;", а стол освободится (с резервом) в "&amp;INT(MOD(Q186,1440)/60)&amp;":"&amp;TEXT(MOD(Q186,60),"00"),"пересечение с другой бронью этого стола в то же время")),"")))))))))</f>
      </c>
      <c r="M186" s="15">
        <f>IF(B186="","",IF(OR(I186="отменена",I186="не пришли"),"нет","да"))</f>
      </c>
      <c r="N186" s="15">
        <f>IF(OR(A186="",E186=""),"",ROUND((A186+E186)*1440,0))</f>
      </c>
      <c r="O186" s="15">
        <f>IF(OR(A186="",F186=""),"",ROUND((IF(G186="",A186,G186)+F186)*1440,0))</f>
      </c>
      <c r="P186" s="15">
        <f>IF(H186&lt;&gt;"",H186,IF($D$3&lt;&gt;"",$D$3,""))</f>
      </c>
      <c r="Q186" s="15">
        <f>IF(OR(O186="",P186=""),"",O186+P186)</f>
      </c>
      <c r="R186" s="15">
        <f>IF(OR(M186&lt;&gt;"да",C186="",N186="",Q186="",O186&lt;=N186),"",COUNTIFS($C$8:$C$207,C186,$M$8:$M$207,"да",$N$8:$N$207,"&lt;"&amp;Q186,$Q$8:$Q$207,"&gt;"&amp;N186)-1)</f>
      </c>
      <c r="S186" s="15">
        <f>IF(OR(R186="",R186=0),"",MAXIFS($Q$8:$Q$207,$C$8:$C$207,C186,$M$8:$M$207,"да",$N$8:$N$207,"&lt;"&amp;N186,$Q$8:$Q$207,"&gt;"&amp;N186))</f>
      </c>
      <c r="T186" s="15">
        <f>IF(OR(R186="",R186=0),"",MINIFS($N$8:$N$207,$C$8:$C$207,C186,$M$8:$M$207,"да",$N$8:$N$207,"&gt;"&amp;N186,$N$8:$N$207,"&lt;"&amp;Q186))</f>
      </c>
      <c r="U186" s="15">
        <f>IF(OR(B186="",M186="нет"),"",IF(LEFT(L186,2)="ок","","да"))</f>
      </c>
    </row>
    <row r="187" spans="1:21" x14ac:dyDescent="0.25">
      <c r="A187" s="11"/>
      <c r="B187" s="12"/>
      <c r="C187" s="12"/>
      <c r="D187" s="12"/>
      <c r="E187" s="13"/>
      <c r="F187" s="13"/>
      <c r="G187" s="11"/>
      <c r="H187" s="12"/>
      <c r="I187" s="12"/>
      <c r="J187" s="12"/>
      <c r="K187" s="14">
        <f>IF(C187="","",IF(COUNTIF('Пример — столы'!$A5:$A54,C187)=0,"нет в справочнике",IF(COUNTIFS('Пример — столы'!$A5:$A54,C187,'Пример — столы'!$B5:$B54,"&gt;0")=0,"не указано",VLOOKUP(C187,'Пример — столы'!$A5:$B54,2,0))))</f>
      </c>
      <c r="L187" s="14">
        <f>IF(B187="","",IF(M187="нет","не занимает стол — статус «"&amp;I187&amp;"»",IF(OR(A187="",C187="",D187="",E187="",F187=""),"нужно уточнить: дата, стол, гости, начало и окончание",IF(OR(K187="нет в справочнике",K187="не указано"),"нужно уточнить вместимость стола "&amp;C187,IF(O187&lt;=N187,"окончание не позже начала — проверьте время или впишите дату окончания",IF(P187="","нужно уточнить резерв между посадками",IF(AND(D187&lt;=K187,R187=0),"ок: мест хватает, пересечений нет",TRIM(IF(D187&gt;K187,"гостей "&amp;D187&amp;" при "&amp;K187&amp;" местах — нужен другой стол. ","")&amp;IF(R187&gt;0,IF(AND(ISNUMBER(S187),S187&gt;N187),"пересечение "&amp;(MIN(S187,Q187)-N187)&amp;" мин: стол занят другой бронью до "&amp;INT(MOD(S187,1440)/60)&amp;":"&amp;TEXT(MOD(S187,60),"00")&amp;" (с резервом) — свободен не раньше этого времени",IF(AND(ISNUMBER(T187),T187&gt;0),"пересечение "&amp;(Q187-T187)&amp;" мин: следующая бронь с "&amp;INT(MOD(T187,1440)/60)&amp;":"&amp;TEXT(MOD(T187,60),"00")&amp;", а стол освободится (с резервом) в "&amp;INT(MOD(Q187,1440)/60)&amp;":"&amp;TEXT(MOD(Q187,60),"00"),"пересечение с другой бронью этого стола в то же время")),"")))))))))</f>
      </c>
      <c r="M187" s="15">
        <f>IF(B187="","",IF(OR(I187="отменена",I187="не пришли"),"нет","да"))</f>
      </c>
      <c r="N187" s="15">
        <f>IF(OR(A187="",E187=""),"",ROUND((A187+E187)*1440,0))</f>
      </c>
      <c r="O187" s="15">
        <f>IF(OR(A187="",F187=""),"",ROUND((IF(G187="",A187,G187)+F187)*1440,0))</f>
      </c>
      <c r="P187" s="15">
        <f>IF(H187&lt;&gt;"",H187,IF($D$3&lt;&gt;"",$D$3,""))</f>
      </c>
      <c r="Q187" s="15">
        <f>IF(OR(O187="",P187=""),"",O187+P187)</f>
      </c>
      <c r="R187" s="15">
        <f>IF(OR(M187&lt;&gt;"да",C187="",N187="",Q187="",O187&lt;=N187),"",COUNTIFS($C$8:$C$207,C187,$M$8:$M$207,"да",$N$8:$N$207,"&lt;"&amp;Q187,$Q$8:$Q$207,"&gt;"&amp;N187)-1)</f>
      </c>
      <c r="S187" s="15">
        <f>IF(OR(R187="",R187=0),"",MAXIFS($Q$8:$Q$207,$C$8:$C$207,C187,$M$8:$M$207,"да",$N$8:$N$207,"&lt;"&amp;N187,$Q$8:$Q$207,"&gt;"&amp;N187))</f>
      </c>
      <c r="T187" s="15">
        <f>IF(OR(R187="",R187=0),"",MINIFS($N$8:$N$207,$C$8:$C$207,C187,$M$8:$M$207,"да",$N$8:$N$207,"&gt;"&amp;N187,$N$8:$N$207,"&lt;"&amp;Q187))</f>
      </c>
      <c r="U187" s="15">
        <f>IF(OR(B187="",M187="нет"),"",IF(LEFT(L187,2)="ок","","да"))</f>
      </c>
    </row>
    <row r="188" spans="1:21" x14ac:dyDescent="0.25">
      <c r="A188" s="11"/>
      <c r="B188" s="12"/>
      <c r="C188" s="12"/>
      <c r="D188" s="12"/>
      <c r="E188" s="13"/>
      <c r="F188" s="13"/>
      <c r="G188" s="11"/>
      <c r="H188" s="12"/>
      <c r="I188" s="12"/>
      <c r="J188" s="12"/>
      <c r="K188" s="14">
        <f>IF(C188="","",IF(COUNTIF('Пример — столы'!$A5:$A54,C188)=0,"нет в справочнике",IF(COUNTIFS('Пример — столы'!$A5:$A54,C188,'Пример — столы'!$B5:$B54,"&gt;0")=0,"не указано",VLOOKUP(C188,'Пример — столы'!$A5:$B54,2,0))))</f>
      </c>
      <c r="L188" s="14">
        <f>IF(B188="","",IF(M188="нет","не занимает стол — статус «"&amp;I188&amp;"»",IF(OR(A188="",C188="",D188="",E188="",F188=""),"нужно уточнить: дата, стол, гости, начало и окончание",IF(OR(K188="нет в справочнике",K188="не указано"),"нужно уточнить вместимость стола "&amp;C188,IF(O188&lt;=N188,"окончание не позже начала — проверьте время или впишите дату окончания",IF(P188="","нужно уточнить резерв между посадками",IF(AND(D188&lt;=K188,R188=0),"ок: мест хватает, пересечений нет",TRIM(IF(D188&gt;K188,"гостей "&amp;D188&amp;" при "&amp;K188&amp;" местах — нужен другой стол. ","")&amp;IF(R188&gt;0,IF(AND(ISNUMBER(S188),S188&gt;N188),"пересечение "&amp;(MIN(S188,Q188)-N188)&amp;" мин: стол занят другой бронью до "&amp;INT(MOD(S188,1440)/60)&amp;":"&amp;TEXT(MOD(S188,60),"00")&amp;" (с резервом) — свободен не раньше этого времени",IF(AND(ISNUMBER(T188),T188&gt;0),"пересечение "&amp;(Q188-T188)&amp;" мин: следующая бронь с "&amp;INT(MOD(T188,1440)/60)&amp;":"&amp;TEXT(MOD(T188,60),"00")&amp;", а стол освободится (с резервом) в "&amp;INT(MOD(Q188,1440)/60)&amp;":"&amp;TEXT(MOD(Q188,60),"00"),"пересечение с другой бронью этого стола в то же время")),"")))))))))</f>
      </c>
      <c r="M188" s="15">
        <f>IF(B188="","",IF(OR(I188="отменена",I188="не пришли"),"нет","да"))</f>
      </c>
      <c r="N188" s="15">
        <f>IF(OR(A188="",E188=""),"",ROUND((A188+E188)*1440,0))</f>
      </c>
      <c r="O188" s="15">
        <f>IF(OR(A188="",F188=""),"",ROUND((IF(G188="",A188,G188)+F188)*1440,0))</f>
      </c>
      <c r="P188" s="15">
        <f>IF(H188&lt;&gt;"",H188,IF($D$3&lt;&gt;"",$D$3,""))</f>
      </c>
      <c r="Q188" s="15">
        <f>IF(OR(O188="",P188=""),"",O188+P188)</f>
      </c>
      <c r="R188" s="15">
        <f>IF(OR(M188&lt;&gt;"да",C188="",N188="",Q188="",O188&lt;=N188),"",COUNTIFS($C$8:$C$207,C188,$M$8:$M$207,"да",$N$8:$N$207,"&lt;"&amp;Q188,$Q$8:$Q$207,"&gt;"&amp;N188)-1)</f>
      </c>
      <c r="S188" s="15">
        <f>IF(OR(R188="",R188=0),"",MAXIFS($Q$8:$Q$207,$C$8:$C$207,C188,$M$8:$M$207,"да",$N$8:$N$207,"&lt;"&amp;N188,$Q$8:$Q$207,"&gt;"&amp;N188))</f>
      </c>
      <c r="T188" s="15">
        <f>IF(OR(R188="",R188=0),"",MINIFS($N$8:$N$207,$C$8:$C$207,C188,$M$8:$M$207,"да",$N$8:$N$207,"&gt;"&amp;N188,$N$8:$N$207,"&lt;"&amp;Q188))</f>
      </c>
      <c r="U188" s="15">
        <f>IF(OR(B188="",M188="нет"),"",IF(LEFT(L188,2)="ок","","да"))</f>
      </c>
    </row>
    <row r="189" spans="1:21" x14ac:dyDescent="0.25">
      <c r="A189" s="11"/>
      <c r="B189" s="12"/>
      <c r="C189" s="12"/>
      <c r="D189" s="12"/>
      <c r="E189" s="13"/>
      <c r="F189" s="13"/>
      <c r="G189" s="11"/>
      <c r="H189" s="12"/>
      <c r="I189" s="12"/>
      <c r="J189" s="12"/>
      <c r="K189" s="14">
        <f>IF(C189="","",IF(COUNTIF('Пример — столы'!$A5:$A54,C189)=0,"нет в справочнике",IF(COUNTIFS('Пример — столы'!$A5:$A54,C189,'Пример — столы'!$B5:$B54,"&gt;0")=0,"не указано",VLOOKUP(C189,'Пример — столы'!$A5:$B54,2,0))))</f>
      </c>
      <c r="L189" s="14">
        <f>IF(B189="","",IF(M189="нет","не занимает стол — статус «"&amp;I189&amp;"»",IF(OR(A189="",C189="",D189="",E189="",F189=""),"нужно уточнить: дата, стол, гости, начало и окончание",IF(OR(K189="нет в справочнике",K189="не указано"),"нужно уточнить вместимость стола "&amp;C189,IF(O189&lt;=N189,"окончание не позже начала — проверьте время или впишите дату окончания",IF(P189="","нужно уточнить резерв между посадками",IF(AND(D189&lt;=K189,R189=0),"ок: мест хватает, пересечений нет",TRIM(IF(D189&gt;K189,"гостей "&amp;D189&amp;" при "&amp;K189&amp;" местах — нужен другой стол. ","")&amp;IF(R189&gt;0,IF(AND(ISNUMBER(S189),S189&gt;N189),"пересечение "&amp;(MIN(S189,Q189)-N189)&amp;" мин: стол занят другой бронью до "&amp;INT(MOD(S189,1440)/60)&amp;":"&amp;TEXT(MOD(S189,60),"00")&amp;" (с резервом) — свободен не раньше этого времени",IF(AND(ISNUMBER(T189),T189&gt;0),"пересечение "&amp;(Q189-T189)&amp;" мин: следующая бронь с "&amp;INT(MOD(T189,1440)/60)&amp;":"&amp;TEXT(MOD(T189,60),"00")&amp;", а стол освободится (с резервом) в "&amp;INT(MOD(Q189,1440)/60)&amp;":"&amp;TEXT(MOD(Q189,60),"00"),"пересечение с другой бронью этого стола в то же время")),"")))))))))</f>
      </c>
      <c r="M189" s="15">
        <f>IF(B189="","",IF(OR(I189="отменена",I189="не пришли"),"нет","да"))</f>
      </c>
      <c r="N189" s="15">
        <f>IF(OR(A189="",E189=""),"",ROUND((A189+E189)*1440,0))</f>
      </c>
      <c r="O189" s="15">
        <f>IF(OR(A189="",F189=""),"",ROUND((IF(G189="",A189,G189)+F189)*1440,0))</f>
      </c>
      <c r="P189" s="15">
        <f>IF(H189&lt;&gt;"",H189,IF($D$3&lt;&gt;"",$D$3,""))</f>
      </c>
      <c r="Q189" s="15">
        <f>IF(OR(O189="",P189=""),"",O189+P189)</f>
      </c>
      <c r="R189" s="15">
        <f>IF(OR(M189&lt;&gt;"да",C189="",N189="",Q189="",O189&lt;=N189),"",COUNTIFS($C$8:$C$207,C189,$M$8:$M$207,"да",$N$8:$N$207,"&lt;"&amp;Q189,$Q$8:$Q$207,"&gt;"&amp;N189)-1)</f>
      </c>
      <c r="S189" s="15">
        <f>IF(OR(R189="",R189=0),"",MAXIFS($Q$8:$Q$207,$C$8:$C$207,C189,$M$8:$M$207,"да",$N$8:$N$207,"&lt;"&amp;N189,$Q$8:$Q$207,"&gt;"&amp;N189))</f>
      </c>
      <c r="T189" s="15">
        <f>IF(OR(R189="",R189=0),"",MINIFS($N$8:$N$207,$C$8:$C$207,C189,$M$8:$M$207,"да",$N$8:$N$207,"&gt;"&amp;N189,$N$8:$N$207,"&lt;"&amp;Q189))</f>
      </c>
      <c r="U189" s="15">
        <f>IF(OR(B189="",M189="нет"),"",IF(LEFT(L189,2)="ок","","да"))</f>
      </c>
    </row>
    <row r="190" spans="1:21" x14ac:dyDescent="0.25">
      <c r="A190" s="11"/>
      <c r="B190" s="12"/>
      <c r="C190" s="12"/>
      <c r="D190" s="12"/>
      <c r="E190" s="13"/>
      <c r="F190" s="13"/>
      <c r="G190" s="11"/>
      <c r="H190" s="12"/>
      <c r="I190" s="12"/>
      <c r="J190" s="12"/>
      <c r="K190" s="14">
        <f>IF(C190="","",IF(COUNTIF('Пример — столы'!$A5:$A54,C190)=0,"нет в справочнике",IF(COUNTIFS('Пример — столы'!$A5:$A54,C190,'Пример — столы'!$B5:$B54,"&gt;0")=0,"не указано",VLOOKUP(C190,'Пример — столы'!$A5:$B54,2,0))))</f>
      </c>
      <c r="L190" s="14">
        <f>IF(B190="","",IF(M190="нет","не занимает стол — статус «"&amp;I190&amp;"»",IF(OR(A190="",C190="",D190="",E190="",F190=""),"нужно уточнить: дата, стол, гости, начало и окончание",IF(OR(K190="нет в справочнике",K190="не указано"),"нужно уточнить вместимость стола "&amp;C190,IF(O190&lt;=N190,"окончание не позже начала — проверьте время или впишите дату окончания",IF(P190="","нужно уточнить резерв между посадками",IF(AND(D190&lt;=K190,R190=0),"ок: мест хватает, пересечений нет",TRIM(IF(D190&gt;K190,"гостей "&amp;D190&amp;" при "&amp;K190&amp;" местах — нужен другой стол. ","")&amp;IF(R190&gt;0,IF(AND(ISNUMBER(S190),S190&gt;N190),"пересечение "&amp;(MIN(S190,Q190)-N190)&amp;" мин: стол занят другой бронью до "&amp;INT(MOD(S190,1440)/60)&amp;":"&amp;TEXT(MOD(S190,60),"00")&amp;" (с резервом) — свободен не раньше этого времени",IF(AND(ISNUMBER(T190),T190&gt;0),"пересечение "&amp;(Q190-T190)&amp;" мин: следующая бронь с "&amp;INT(MOD(T190,1440)/60)&amp;":"&amp;TEXT(MOD(T190,60),"00")&amp;", а стол освободится (с резервом) в "&amp;INT(MOD(Q190,1440)/60)&amp;":"&amp;TEXT(MOD(Q190,60),"00"),"пересечение с другой бронью этого стола в то же время")),"")))))))))</f>
      </c>
      <c r="M190" s="15">
        <f>IF(B190="","",IF(OR(I190="отменена",I190="не пришли"),"нет","да"))</f>
      </c>
      <c r="N190" s="15">
        <f>IF(OR(A190="",E190=""),"",ROUND((A190+E190)*1440,0))</f>
      </c>
      <c r="O190" s="15">
        <f>IF(OR(A190="",F190=""),"",ROUND((IF(G190="",A190,G190)+F190)*1440,0))</f>
      </c>
      <c r="P190" s="15">
        <f>IF(H190&lt;&gt;"",H190,IF($D$3&lt;&gt;"",$D$3,""))</f>
      </c>
      <c r="Q190" s="15">
        <f>IF(OR(O190="",P190=""),"",O190+P190)</f>
      </c>
      <c r="R190" s="15">
        <f>IF(OR(M190&lt;&gt;"да",C190="",N190="",Q190="",O190&lt;=N190),"",COUNTIFS($C$8:$C$207,C190,$M$8:$M$207,"да",$N$8:$N$207,"&lt;"&amp;Q190,$Q$8:$Q$207,"&gt;"&amp;N190)-1)</f>
      </c>
      <c r="S190" s="15">
        <f>IF(OR(R190="",R190=0),"",MAXIFS($Q$8:$Q$207,$C$8:$C$207,C190,$M$8:$M$207,"да",$N$8:$N$207,"&lt;"&amp;N190,$Q$8:$Q$207,"&gt;"&amp;N190))</f>
      </c>
      <c r="T190" s="15">
        <f>IF(OR(R190="",R190=0),"",MINIFS($N$8:$N$207,$C$8:$C$207,C190,$M$8:$M$207,"да",$N$8:$N$207,"&gt;"&amp;N190,$N$8:$N$207,"&lt;"&amp;Q190))</f>
      </c>
      <c r="U190" s="15">
        <f>IF(OR(B190="",M190="нет"),"",IF(LEFT(L190,2)="ок","","да"))</f>
      </c>
    </row>
    <row r="191" spans="1:21" x14ac:dyDescent="0.25">
      <c r="A191" s="11"/>
      <c r="B191" s="12"/>
      <c r="C191" s="12"/>
      <c r="D191" s="12"/>
      <c r="E191" s="13"/>
      <c r="F191" s="13"/>
      <c r="G191" s="11"/>
      <c r="H191" s="12"/>
      <c r="I191" s="12"/>
      <c r="J191" s="12"/>
      <c r="K191" s="14">
        <f>IF(C191="","",IF(COUNTIF('Пример — столы'!$A5:$A54,C191)=0,"нет в справочнике",IF(COUNTIFS('Пример — столы'!$A5:$A54,C191,'Пример — столы'!$B5:$B54,"&gt;0")=0,"не указано",VLOOKUP(C191,'Пример — столы'!$A5:$B54,2,0))))</f>
      </c>
      <c r="L191" s="14">
        <f>IF(B191="","",IF(M191="нет","не занимает стол — статус «"&amp;I191&amp;"»",IF(OR(A191="",C191="",D191="",E191="",F191=""),"нужно уточнить: дата, стол, гости, начало и окончание",IF(OR(K191="нет в справочнике",K191="не указано"),"нужно уточнить вместимость стола "&amp;C191,IF(O191&lt;=N191,"окончание не позже начала — проверьте время или впишите дату окончания",IF(P191="","нужно уточнить резерв между посадками",IF(AND(D191&lt;=K191,R191=0),"ок: мест хватает, пересечений нет",TRIM(IF(D191&gt;K191,"гостей "&amp;D191&amp;" при "&amp;K191&amp;" местах — нужен другой стол. ","")&amp;IF(R191&gt;0,IF(AND(ISNUMBER(S191),S191&gt;N191),"пересечение "&amp;(MIN(S191,Q191)-N191)&amp;" мин: стол занят другой бронью до "&amp;INT(MOD(S191,1440)/60)&amp;":"&amp;TEXT(MOD(S191,60),"00")&amp;" (с резервом) — свободен не раньше этого времени",IF(AND(ISNUMBER(T191),T191&gt;0),"пересечение "&amp;(Q191-T191)&amp;" мин: следующая бронь с "&amp;INT(MOD(T191,1440)/60)&amp;":"&amp;TEXT(MOD(T191,60),"00")&amp;", а стол освободится (с резервом) в "&amp;INT(MOD(Q191,1440)/60)&amp;":"&amp;TEXT(MOD(Q191,60),"00"),"пересечение с другой бронью этого стола в то же время")),"")))))))))</f>
      </c>
      <c r="M191" s="15">
        <f>IF(B191="","",IF(OR(I191="отменена",I191="не пришли"),"нет","да"))</f>
      </c>
      <c r="N191" s="15">
        <f>IF(OR(A191="",E191=""),"",ROUND((A191+E191)*1440,0))</f>
      </c>
      <c r="O191" s="15">
        <f>IF(OR(A191="",F191=""),"",ROUND((IF(G191="",A191,G191)+F191)*1440,0))</f>
      </c>
      <c r="P191" s="15">
        <f>IF(H191&lt;&gt;"",H191,IF($D$3&lt;&gt;"",$D$3,""))</f>
      </c>
      <c r="Q191" s="15">
        <f>IF(OR(O191="",P191=""),"",O191+P191)</f>
      </c>
      <c r="R191" s="15">
        <f>IF(OR(M191&lt;&gt;"да",C191="",N191="",Q191="",O191&lt;=N191),"",COUNTIFS($C$8:$C$207,C191,$M$8:$M$207,"да",$N$8:$N$207,"&lt;"&amp;Q191,$Q$8:$Q$207,"&gt;"&amp;N191)-1)</f>
      </c>
      <c r="S191" s="15">
        <f>IF(OR(R191="",R191=0),"",MAXIFS($Q$8:$Q$207,$C$8:$C$207,C191,$M$8:$M$207,"да",$N$8:$N$207,"&lt;"&amp;N191,$Q$8:$Q$207,"&gt;"&amp;N191))</f>
      </c>
      <c r="T191" s="15">
        <f>IF(OR(R191="",R191=0),"",MINIFS($N$8:$N$207,$C$8:$C$207,C191,$M$8:$M$207,"да",$N$8:$N$207,"&gt;"&amp;N191,$N$8:$N$207,"&lt;"&amp;Q191))</f>
      </c>
      <c r="U191" s="15">
        <f>IF(OR(B191="",M191="нет"),"",IF(LEFT(L191,2)="ок","","да"))</f>
      </c>
    </row>
    <row r="192" spans="1:21" x14ac:dyDescent="0.25">
      <c r="A192" s="11"/>
      <c r="B192" s="12"/>
      <c r="C192" s="12"/>
      <c r="D192" s="12"/>
      <c r="E192" s="13"/>
      <c r="F192" s="13"/>
      <c r="G192" s="11"/>
      <c r="H192" s="12"/>
      <c r="I192" s="12"/>
      <c r="J192" s="12"/>
      <c r="K192" s="14">
        <f>IF(C192="","",IF(COUNTIF('Пример — столы'!$A5:$A54,C192)=0,"нет в справочнике",IF(COUNTIFS('Пример — столы'!$A5:$A54,C192,'Пример — столы'!$B5:$B54,"&gt;0")=0,"не указано",VLOOKUP(C192,'Пример — столы'!$A5:$B54,2,0))))</f>
      </c>
      <c r="L192" s="14">
        <f>IF(B192="","",IF(M192="нет","не занимает стол — статус «"&amp;I192&amp;"»",IF(OR(A192="",C192="",D192="",E192="",F192=""),"нужно уточнить: дата, стол, гости, начало и окончание",IF(OR(K192="нет в справочнике",K192="не указано"),"нужно уточнить вместимость стола "&amp;C192,IF(O192&lt;=N192,"окончание не позже начала — проверьте время или впишите дату окончания",IF(P192="","нужно уточнить резерв между посадками",IF(AND(D192&lt;=K192,R192=0),"ок: мест хватает, пересечений нет",TRIM(IF(D192&gt;K192,"гостей "&amp;D192&amp;" при "&amp;K192&amp;" местах — нужен другой стол. ","")&amp;IF(R192&gt;0,IF(AND(ISNUMBER(S192),S192&gt;N192),"пересечение "&amp;(MIN(S192,Q192)-N192)&amp;" мин: стол занят другой бронью до "&amp;INT(MOD(S192,1440)/60)&amp;":"&amp;TEXT(MOD(S192,60),"00")&amp;" (с резервом) — свободен не раньше этого времени",IF(AND(ISNUMBER(T192),T192&gt;0),"пересечение "&amp;(Q192-T192)&amp;" мин: следующая бронь с "&amp;INT(MOD(T192,1440)/60)&amp;":"&amp;TEXT(MOD(T192,60),"00")&amp;", а стол освободится (с резервом) в "&amp;INT(MOD(Q192,1440)/60)&amp;":"&amp;TEXT(MOD(Q192,60),"00"),"пересечение с другой бронью этого стола в то же время")),"")))))))))</f>
      </c>
      <c r="M192" s="15">
        <f>IF(B192="","",IF(OR(I192="отменена",I192="не пришли"),"нет","да"))</f>
      </c>
      <c r="N192" s="15">
        <f>IF(OR(A192="",E192=""),"",ROUND((A192+E192)*1440,0))</f>
      </c>
      <c r="O192" s="15">
        <f>IF(OR(A192="",F192=""),"",ROUND((IF(G192="",A192,G192)+F192)*1440,0))</f>
      </c>
      <c r="P192" s="15">
        <f>IF(H192&lt;&gt;"",H192,IF($D$3&lt;&gt;"",$D$3,""))</f>
      </c>
      <c r="Q192" s="15">
        <f>IF(OR(O192="",P192=""),"",O192+P192)</f>
      </c>
      <c r="R192" s="15">
        <f>IF(OR(M192&lt;&gt;"да",C192="",N192="",Q192="",O192&lt;=N192),"",COUNTIFS($C$8:$C$207,C192,$M$8:$M$207,"да",$N$8:$N$207,"&lt;"&amp;Q192,$Q$8:$Q$207,"&gt;"&amp;N192)-1)</f>
      </c>
      <c r="S192" s="15">
        <f>IF(OR(R192="",R192=0),"",MAXIFS($Q$8:$Q$207,$C$8:$C$207,C192,$M$8:$M$207,"да",$N$8:$N$207,"&lt;"&amp;N192,$Q$8:$Q$207,"&gt;"&amp;N192))</f>
      </c>
      <c r="T192" s="15">
        <f>IF(OR(R192="",R192=0),"",MINIFS($N$8:$N$207,$C$8:$C$207,C192,$M$8:$M$207,"да",$N$8:$N$207,"&gt;"&amp;N192,$N$8:$N$207,"&lt;"&amp;Q192))</f>
      </c>
      <c r="U192" s="15">
        <f>IF(OR(B192="",M192="нет"),"",IF(LEFT(L192,2)="ок","","да"))</f>
      </c>
    </row>
    <row r="193" spans="1:21" x14ac:dyDescent="0.25">
      <c r="A193" s="11"/>
      <c r="B193" s="12"/>
      <c r="C193" s="12"/>
      <c r="D193" s="12"/>
      <c r="E193" s="13"/>
      <c r="F193" s="13"/>
      <c r="G193" s="11"/>
      <c r="H193" s="12"/>
      <c r="I193" s="12"/>
      <c r="J193" s="12"/>
      <c r="K193" s="14">
        <f>IF(C193="","",IF(COUNTIF('Пример — столы'!$A5:$A54,C193)=0,"нет в справочнике",IF(COUNTIFS('Пример — столы'!$A5:$A54,C193,'Пример — столы'!$B5:$B54,"&gt;0")=0,"не указано",VLOOKUP(C193,'Пример — столы'!$A5:$B54,2,0))))</f>
      </c>
      <c r="L193" s="14">
        <f>IF(B193="","",IF(M193="нет","не занимает стол — статус «"&amp;I193&amp;"»",IF(OR(A193="",C193="",D193="",E193="",F193=""),"нужно уточнить: дата, стол, гости, начало и окончание",IF(OR(K193="нет в справочнике",K193="не указано"),"нужно уточнить вместимость стола "&amp;C193,IF(O193&lt;=N193,"окончание не позже начала — проверьте время или впишите дату окончания",IF(P193="","нужно уточнить резерв между посадками",IF(AND(D193&lt;=K193,R193=0),"ок: мест хватает, пересечений нет",TRIM(IF(D193&gt;K193,"гостей "&amp;D193&amp;" при "&amp;K193&amp;" местах — нужен другой стол. ","")&amp;IF(R193&gt;0,IF(AND(ISNUMBER(S193),S193&gt;N193),"пересечение "&amp;(MIN(S193,Q193)-N193)&amp;" мин: стол занят другой бронью до "&amp;INT(MOD(S193,1440)/60)&amp;":"&amp;TEXT(MOD(S193,60),"00")&amp;" (с резервом) — свободен не раньше этого времени",IF(AND(ISNUMBER(T193),T193&gt;0),"пересечение "&amp;(Q193-T193)&amp;" мин: следующая бронь с "&amp;INT(MOD(T193,1440)/60)&amp;":"&amp;TEXT(MOD(T193,60),"00")&amp;", а стол освободится (с резервом) в "&amp;INT(MOD(Q193,1440)/60)&amp;":"&amp;TEXT(MOD(Q193,60),"00"),"пересечение с другой бронью этого стола в то же время")),"")))))))))</f>
      </c>
      <c r="M193" s="15">
        <f>IF(B193="","",IF(OR(I193="отменена",I193="не пришли"),"нет","да"))</f>
      </c>
      <c r="N193" s="15">
        <f>IF(OR(A193="",E193=""),"",ROUND((A193+E193)*1440,0))</f>
      </c>
      <c r="O193" s="15">
        <f>IF(OR(A193="",F193=""),"",ROUND((IF(G193="",A193,G193)+F193)*1440,0))</f>
      </c>
      <c r="P193" s="15">
        <f>IF(H193&lt;&gt;"",H193,IF($D$3&lt;&gt;"",$D$3,""))</f>
      </c>
      <c r="Q193" s="15">
        <f>IF(OR(O193="",P193=""),"",O193+P193)</f>
      </c>
      <c r="R193" s="15">
        <f>IF(OR(M193&lt;&gt;"да",C193="",N193="",Q193="",O193&lt;=N193),"",COUNTIFS($C$8:$C$207,C193,$M$8:$M$207,"да",$N$8:$N$207,"&lt;"&amp;Q193,$Q$8:$Q$207,"&gt;"&amp;N193)-1)</f>
      </c>
      <c r="S193" s="15">
        <f>IF(OR(R193="",R193=0),"",MAXIFS($Q$8:$Q$207,$C$8:$C$207,C193,$M$8:$M$207,"да",$N$8:$N$207,"&lt;"&amp;N193,$Q$8:$Q$207,"&gt;"&amp;N193))</f>
      </c>
      <c r="T193" s="15">
        <f>IF(OR(R193="",R193=0),"",MINIFS($N$8:$N$207,$C$8:$C$207,C193,$M$8:$M$207,"да",$N$8:$N$207,"&gt;"&amp;N193,$N$8:$N$207,"&lt;"&amp;Q193))</f>
      </c>
      <c r="U193" s="15">
        <f>IF(OR(B193="",M193="нет"),"",IF(LEFT(L193,2)="ок","","да"))</f>
      </c>
    </row>
    <row r="194" spans="1:21" x14ac:dyDescent="0.25">
      <c r="A194" s="11"/>
      <c r="B194" s="12"/>
      <c r="C194" s="12"/>
      <c r="D194" s="12"/>
      <c r="E194" s="13"/>
      <c r="F194" s="13"/>
      <c r="G194" s="11"/>
      <c r="H194" s="12"/>
      <c r="I194" s="12"/>
      <c r="J194" s="12"/>
      <c r="K194" s="14">
        <f>IF(C194="","",IF(COUNTIF('Пример — столы'!$A5:$A54,C194)=0,"нет в справочнике",IF(COUNTIFS('Пример — столы'!$A5:$A54,C194,'Пример — столы'!$B5:$B54,"&gt;0")=0,"не указано",VLOOKUP(C194,'Пример — столы'!$A5:$B54,2,0))))</f>
      </c>
      <c r="L194" s="14">
        <f>IF(B194="","",IF(M194="нет","не занимает стол — статус «"&amp;I194&amp;"»",IF(OR(A194="",C194="",D194="",E194="",F194=""),"нужно уточнить: дата, стол, гости, начало и окончание",IF(OR(K194="нет в справочнике",K194="не указано"),"нужно уточнить вместимость стола "&amp;C194,IF(O194&lt;=N194,"окончание не позже начала — проверьте время или впишите дату окончания",IF(P194="","нужно уточнить резерв между посадками",IF(AND(D194&lt;=K194,R194=0),"ок: мест хватает, пересечений нет",TRIM(IF(D194&gt;K194,"гостей "&amp;D194&amp;" при "&amp;K194&amp;" местах — нужен другой стол. ","")&amp;IF(R194&gt;0,IF(AND(ISNUMBER(S194),S194&gt;N194),"пересечение "&amp;(MIN(S194,Q194)-N194)&amp;" мин: стол занят другой бронью до "&amp;INT(MOD(S194,1440)/60)&amp;":"&amp;TEXT(MOD(S194,60),"00")&amp;" (с резервом) — свободен не раньше этого времени",IF(AND(ISNUMBER(T194),T194&gt;0),"пересечение "&amp;(Q194-T194)&amp;" мин: следующая бронь с "&amp;INT(MOD(T194,1440)/60)&amp;":"&amp;TEXT(MOD(T194,60),"00")&amp;", а стол освободится (с резервом) в "&amp;INT(MOD(Q194,1440)/60)&amp;":"&amp;TEXT(MOD(Q194,60),"00"),"пересечение с другой бронью этого стола в то же время")),"")))))))))</f>
      </c>
      <c r="M194" s="15">
        <f>IF(B194="","",IF(OR(I194="отменена",I194="не пришли"),"нет","да"))</f>
      </c>
      <c r="N194" s="15">
        <f>IF(OR(A194="",E194=""),"",ROUND((A194+E194)*1440,0))</f>
      </c>
      <c r="O194" s="15">
        <f>IF(OR(A194="",F194=""),"",ROUND((IF(G194="",A194,G194)+F194)*1440,0))</f>
      </c>
      <c r="P194" s="15">
        <f>IF(H194&lt;&gt;"",H194,IF($D$3&lt;&gt;"",$D$3,""))</f>
      </c>
      <c r="Q194" s="15">
        <f>IF(OR(O194="",P194=""),"",O194+P194)</f>
      </c>
      <c r="R194" s="15">
        <f>IF(OR(M194&lt;&gt;"да",C194="",N194="",Q194="",O194&lt;=N194),"",COUNTIFS($C$8:$C$207,C194,$M$8:$M$207,"да",$N$8:$N$207,"&lt;"&amp;Q194,$Q$8:$Q$207,"&gt;"&amp;N194)-1)</f>
      </c>
      <c r="S194" s="15">
        <f>IF(OR(R194="",R194=0),"",MAXIFS($Q$8:$Q$207,$C$8:$C$207,C194,$M$8:$M$207,"да",$N$8:$N$207,"&lt;"&amp;N194,$Q$8:$Q$207,"&gt;"&amp;N194))</f>
      </c>
      <c r="T194" s="15">
        <f>IF(OR(R194="",R194=0),"",MINIFS($N$8:$N$207,$C$8:$C$207,C194,$M$8:$M$207,"да",$N$8:$N$207,"&gt;"&amp;N194,$N$8:$N$207,"&lt;"&amp;Q194))</f>
      </c>
      <c r="U194" s="15">
        <f>IF(OR(B194="",M194="нет"),"",IF(LEFT(L194,2)="ок","","да"))</f>
      </c>
    </row>
    <row r="195" spans="1:21" x14ac:dyDescent="0.25">
      <c r="A195" s="11"/>
      <c r="B195" s="12"/>
      <c r="C195" s="12"/>
      <c r="D195" s="12"/>
      <c r="E195" s="13"/>
      <c r="F195" s="13"/>
      <c r="G195" s="11"/>
      <c r="H195" s="12"/>
      <c r="I195" s="12"/>
      <c r="J195" s="12"/>
      <c r="K195" s="14">
        <f>IF(C195="","",IF(COUNTIF('Пример — столы'!$A5:$A54,C195)=0,"нет в справочнике",IF(COUNTIFS('Пример — столы'!$A5:$A54,C195,'Пример — столы'!$B5:$B54,"&gt;0")=0,"не указано",VLOOKUP(C195,'Пример — столы'!$A5:$B54,2,0))))</f>
      </c>
      <c r="L195" s="14">
        <f>IF(B195="","",IF(M195="нет","не занимает стол — статус «"&amp;I195&amp;"»",IF(OR(A195="",C195="",D195="",E195="",F195=""),"нужно уточнить: дата, стол, гости, начало и окончание",IF(OR(K195="нет в справочнике",K195="не указано"),"нужно уточнить вместимость стола "&amp;C195,IF(O195&lt;=N195,"окончание не позже начала — проверьте время или впишите дату окончания",IF(P195="","нужно уточнить резерв между посадками",IF(AND(D195&lt;=K195,R195=0),"ок: мест хватает, пересечений нет",TRIM(IF(D195&gt;K195,"гостей "&amp;D195&amp;" при "&amp;K195&amp;" местах — нужен другой стол. ","")&amp;IF(R195&gt;0,IF(AND(ISNUMBER(S195),S195&gt;N195),"пересечение "&amp;(MIN(S195,Q195)-N195)&amp;" мин: стол занят другой бронью до "&amp;INT(MOD(S195,1440)/60)&amp;":"&amp;TEXT(MOD(S195,60),"00")&amp;" (с резервом) — свободен не раньше этого времени",IF(AND(ISNUMBER(T195),T195&gt;0),"пересечение "&amp;(Q195-T195)&amp;" мин: следующая бронь с "&amp;INT(MOD(T195,1440)/60)&amp;":"&amp;TEXT(MOD(T195,60),"00")&amp;", а стол освободится (с резервом) в "&amp;INT(MOD(Q195,1440)/60)&amp;":"&amp;TEXT(MOD(Q195,60),"00"),"пересечение с другой бронью этого стола в то же время")),"")))))))))</f>
      </c>
      <c r="M195" s="15">
        <f>IF(B195="","",IF(OR(I195="отменена",I195="не пришли"),"нет","да"))</f>
      </c>
      <c r="N195" s="15">
        <f>IF(OR(A195="",E195=""),"",ROUND((A195+E195)*1440,0))</f>
      </c>
      <c r="O195" s="15">
        <f>IF(OR(A195="",F195=""),"",ROUND((IF(G195="",A195,G195)+F195)*1440,0))</f>
      </c>
      <c r="P195" s="15">
        <f>IF(H195&lt;&gt;"",H195,IF($D$3&lt;&gt;"",$D$3,""))</f>
      </c>
      <c r="Q195" s="15">
        <f>IF(OR(O195="",P195=""),"",O195+P195)</f>
      </c>
      <c r="R195" s="15">
        <f>IF(OR(M195&lt;&gt;"да",C195="",N195="",Q195="",O195&lt;=N195),"",COUNTIFS($C$8:$C$207,C195,$M$8:$M$207,"да",$N$8:$N$207,"&lt;"&amp;Q195,$Q$8:$Q$207,"&gt;"&amp;N195)-1)</f>
      </c>
      <c r="S195" s="15">
        <f>IF(OR(R195="",R195=0),"",MAXIFS($Q$8:$Q$207,$C$8:$C$207,C195,$M$8:$M$207,"да",$N$8:$N$207,"&lt;"&amp;N195,$Q$8:$Q$207,"&gt;"&amp;N195))</f>
      </c>
      <c r="T195" s="15">
        <f>IF(OR(R195="",R195=0),"",MINIFS($N$8:$N$207,$C$8:$C$207,C195,$M$8:$M$207,"да",$N$8:$N$207,"&gt;"&amp;N195,$N$8:$N$207,"&lt;"&amp;Q195))</f>
      </c>
      <c r="U195" s="15">
        <f>IF(OR(B195="",M195="нет"),"",IF(LEFT(L195,2)="ок","","да"))</f>
      </c>
    </row>
    <row r="196" spans="1:21" x14ac:dyDescent="0.25">
      <c r="A196" s="11"/>
      <c r="B196" s="12"/>
      <c r="C196" s="12"/>
      <c r="D196" s="12"/>
      <c r="E196" s="13"/>
      <c r="F196" s="13"/>
      <c r="G196" s="11"/>
      <c r="H196" s="12"/>
      <c r="I196" s="12"/>
      <c r="J196" s="12"/>
      <c r="K196" s="14">
        <f>IF(C196="","",IF(COUNTIF('Пример — столы'!$A5:$A54,C196)=0,"нет в справочнике",IF(COUNTIFS('Пример — столы'!$A5:$A54,C196,'Пример — столы'!$B5:$B54,"&gt;0")=0,"не указано",VLOOKUP(C196,'Пример — столы'!$A5:$B54,2,0))))</f>
      </c>
      <c r="L196" s="14">
        <f>IF(B196="","",IF(M196="нет","не занимает стол — статус «"&amp;I196&amp;"»",IF(OR(A196="",C196="",D196="",E196="",F196=""),"нужно уточнить: дата, стол, гости, начало и окончание",IF(OR(K196="нет в справочнике",K196="не указано"),"нужно уточнить вместимость стола "&amp;C196,IF(O196&lt;=N196,"окончание не позже начала — проверьте время или впишите дату окончания",IF(P196="","нужно уточнить резерв между посадками",IF(AND(D196&lt;=K196,R196=0),"ок: мест хватает, пересечений нет",TRIM(IF(D196&gt;K196,"гостей "&amp;D196&amp;" при "&amp;K196&amp;" местах — нужен другой стол. ","")&amp;IF(R196&gt;0,IF(AND(ISNUMBER(S196),S196&gt;N196),"пересечение "&amp;(MIN(S196,Q196)-N196)&amp;" мин: стол занят другой бронью до "&amp;INT(MOD(S196,1440)/60)&amp;":"&amp;TEXT(MOD(S196,60),"00")&amp;" (с резервом) — свободен не раньше этого времени",IF(AND(ISNUMBER(T196),T196&gt;0),"пересечение "&amp;(Q196-T196)&amp;" мин: следующая бронь с "&amp;INT(MOD(T196,1440)/60)&amp;":"&amp;TEXT(MOD(T196,60),"00")&amp;", а стол освободится (с резервом) в "&amp;INT(MOD(Q196,1440)/60)&amp;":"&amp;TEXT(MOD(Q196,60),"00"),"пересечение с другой бронью этого стола в то же время")),"")))))))))</f>
      </c>
      <c r="M196" s="15">
        <f>IF(B196="","",IF(OR(I196="отменена",I196="не пришли"),"нет","да"))</f>
      </c>
      <c r="N196" s="15">
        <f>IF(OR(A196="",E196=""),"",ROUND((A196+E196)*1440,0))</f>
      </c>
      <c r="O196" s="15">
        <f>IF(OR(A196="",F196=""),"",ROUND((IF(G196="",A196,G196)+F196)*1440,0))</f>
      </c>
      <c r="P196" s="15">
        <f>IF(H196&lt;&gt;"",H196,IF($D$3&lt;&gt;"",$D$3,""))</f>
      </c>
      <c r="Q196" s="15">
        <f>IF(OR(O196="",P196=""),"",O196+P196)</f>
      </c>
      <c r="R196" s="15">
        <f>IF(OR(M196&lt;&gt;"да",C196="",N196="",Q196="",O196&lt;=N196),"",COUNTIFS($C$8:$C$207,C196,$M$8:$M$207,"да",$N$8:$N$207,"&lt;"&amp;Q196,$Q$8:$Q$207,"&gt;"&amp;N196)-1)</f>
      </c>
      <c r="S196" s="15">
        <f>IF(OR(R196="",R196=0),"",MAXIFS($Q$8:$Q$207,$C$8:$C$207,C196,$M$8:$M$207,"да",$N$8:$N$207,"&lt;"&amp;N196,$Q$8:$Q$207,"&gt;"&amp;N196))</f>
      </c>
      <c r="T196" s="15">
        <f>IF(OR(R196="",R196=0),"",MINIFS($N$8:$N$207,$C$8:$C$207,C196,$M$8:$M$207,"да",$N$8:$N$207,"&gt;"&amp;N196,$N$8:$N$207,"&lt;"&amp;Q196))</f>
      </c>
      <c r="U196" s="15">
        <f>IF(OR(B196="",M196="нет"),"",IF(LEFT(L196,2)="ок","","да"))</f>
      </c>
    </row>
    <row r="197" spans="1:21" x14ac:dyDescent="0.25">
      <c r="A197" s="11"/>
      <c r="B197" s="12"/>
      <c r="C197" s="12"/>
      <c r="D197" s="12"/>
      <c r="E197" s="13"/>
      <c r="F197" s="13"/>
      <c r="G197" s="11"/>
      <c r="H197" s="12"/>
      <c r="I197" s="12"/>
      <c r="J197" s="12"/>
      <c r="K197" s="14">
        <f>IF(C197="","",IF(COUNTIF('Пример — столы'!$A5:$A54,C197)=0,"нет в справочнике",IF(COUNTIFS('Пример — столы'!$A5:$A54,C197,'Пример — столы'!$B5:$B54,"&gt;0")=0,"не указано",VLOOKUP(C197,'Пример — столы'!$A5:$B54,2,0))))</f>
      </c>
      <c r="L197" s="14">
        <f>IF(B197="","",IF(M197="нет","не занимает стол — статус «"&amp;I197&amp;"»",IF(OR(A197="",C197="",D197="",E197="",F197=""),"нужно уточнить: дата, стол, гости, начало и окончание",IF(OR(K197="нет в справочнике",K197="не указано"),"нужно уточнить вместимость стола "&amp;C197,IF(O197&lt;=N197,"окончание не позже начала — проверьте время или впишите дату окончания",IF(P197="","нужно уточнить резерв между посадками",IF(AND(D197&lt;=K197,R197=0),"ок: мест хватает, пересечений нет",TRIM(IF(D197&gt;K197,"гостей "&amp;D197&amp;" при "&amp;K197&amp;" местах — нужен другой стол. ","")&amp;IF(R197&gt;0,IF(AND(ISNUMBER(S197),S197&gt;N197),"пересечение "&amp;(MIN(S197,Q197)-N197)&amp;" мин: стол занят другой бронью до "&amp;INT(MOD(S197,1440)/60)&amp;":"&amp;TEXT(MOD(S197,60),"00")&amp;" (с резервом) — свободен не раньше этого времени",IF(AND(ISNUMBER(T197),T197&gt;0),"пересечение "&amp;(Q197-T197)&amp;" мин: следующая бронь с "&amp;INT(MOD(T197,1440)/60)&amp;":"&amp;TEXT(MOD(T197,60),"00")&amp;", а стол освободится (с резервом) в "&amp;INT(MOD(Q197,1440)/60)&amp;":"&amp;TEXT(MOD(Q197,60),"00"),"пересечение с другой бронью этого стола в то же время")),"")))))))))</f>
      </c>
      <c r="M197" s="15">
        <f>IF(B197="","",IF(OR(I197="отменена",I197="не пришли"),"нет","да"))</f>
      </c>
      <c r="N197" s="15">
        <f>IF(OR(A197="",E197=""),"",ROUND((A197+E197)*1440,0))</f>
      </c>
      <c r="O197" s="15">
        <f>IF(OR(A197="",F197=""),"",ROUND((IF(G197="",A197,G197)+F197)*1440,0))</f>
      </c>
      <c r="P197" s="15">
        <f>IF(H197&lt;&gt;"",H197,IF($D$3&lt;&gt;"",$D$3,""))</f>
      </c>
      <c r="Q197" s="15">
        <f>IF(OR(O197="",P197=""),"",O197+P197)</f>
      </c>
      <c r="R197" s="15">
        <f>IF(OR(M197&lt;&gt;"да",C197="",N197="",Q197="",O197&lt;=N197),"",COUNTIFS($C$8:$C$207,C197,$M$8:$M$207,"да",$N$8:$N$207,"&lt;"&amp;Q197,$Q$8:$Q$207,"&gt;"&amp;N197)-1)</f>
      </c>
      <c r="S197" s="15">
        <f>IF(OR(R197="",R197=0),"",MAXIFS($Q$8:$Q$207,$C$8:$C$207,C197,$M$8:$M$207,"да",$N$8:$N$207,"&lt;"&amp;N197,$Q$8:$Q$207,"&gt;"&amp;N197))</f>
      </c>
      <c r="T197" s="15">
        <f>IF(OR(R197="",R197=0),"",MINIFS($N$8:$N$207,$C$8:$C$207,C197,$M$8:$M$207,"да",$N$8:$N$207,"&gt;"&amp;N197,$N$8:$N$207,"&lt;"&amp;Q197))</f>
      </c>
      <c r="U197" s="15">
        <f>IF(OR(B197="",M197="нет"),"",IF(LEFT(L197,2)="ок","","да"))</f>
      </c>
    </row>
    <row r="198" spans="1:21" x14ac:dyDescent="0.25">
      <c r="A198" s="11"/>
      <c r="B198" s="12"/>
      <c r="C198" s="12"/>
      <c r="D198" s="12"/>
      <c r="E198" s="13"/>
      <c r="F198" s="13"/>
      <c r="G198" s="11"/>
      <c r="H198" s="12"/>
      <c r="I198" s="12"/>
      <c r="J198" s="12"/>
      <c r="K198" s="14">
        <f>IF(C198="","",IF(COUNTIF('Пример — столы'!$A5:$A54,C198)=0,"нет в справочнике",IF(COUNTIFS('Пример — столы'!$A5:$A54,C198,'Пример — столы'!$B5:$B54,"&gt;0")=0,"не указано",VLOOKUP(C198,'Пример — столы'!$A5:$B54,2,0))))</f>
      </c>
      <c r="L198" s="14">
        <f>IF(B198="","",IF(M198="нет","не занимает стол — статус «"&amp;I198&amp;"»",IF(OR(A198="",C198="",D198="",E198="",F198=""),"нужно уточнить: дата, стол, гости, начало и окончание",IF(OR(K198="нет в справочнике",K198="не указано"),"нужно уточнить вместимость стола "&amp;C198,IF(O198&lt;=N198,"окончание не позже начала — проверьте время или впишите дату окончания",IF(P198="","нужно уточнить резерв между посадками",IF(AND(D198&lt;=K198,R198=0),"ок: мест хватает, пересечений нет",TRIM(IF(D198&gt;K198,"гостей "&amp;D198&amp;" при "&amp;K198&amp;" местах — нужен другой стол. ","")&amp;IF(R198&gt;0,IF(AND(ISNUMBER(S198),S198&gt;N198),"пересечение "&amp;(MIN(S198,Q198)-N198)&amp;" мин: стол занят другой бронью до "&amp;INT(MOD(S198,1440)/60)&amp;":"&amp;TEXT(MOD(S198,60),"00")&amp;" (с резервом) — свободен не раньше этого времени",IF(AND(ISNUMBER(T198),T198&gt;0),"пересечение "&amp;(Q198-T198)&amp;" мин: следующая бронь с "&amp;INT(MOD(T198,1440)/60)&amp;":"&amp;TEXT(MOD(T198,60),"00")&amp;", а стол освободится (с резервом) в "&amp;INT(MOD(Q198,1440)/60)&amp;":"&amp;TEXT(MOD(Q198,60),"00"),"пересечение с другой бронью этого стола в то же время")),"")))))))))</f>
      </c>
      <c r="M198" s="15">
        <f>IF(B198="","",IF(OR(I198="отменена",I198="не пришли"),"нет","да"))</f>
      </c>
      <c r="N198" s="15">
        <f>IF(OR(A198="",E198=""),"",ROUND((A198+E198)*1440,0))</f>
      </c>
      <c r="O198" s="15">
        <f>IF(OR(A198="",F198=""),"",ROUND((IF(G198="",A198,G198)+F198)*1440,0))</f>
      </c>
      <c r="P198" s="15">
        <f>IF(H198&lt;&gt;"",H198,IF($D$3&lt;&gt;"",$D$3,""))</f>
      </c>
      <c r="Q198" s="15">
        <f>IF(OR(O198="",P198=""),"",O198+P198)</f>
      </c>
      <c r="R198" s="15">
        <f>IF(OR(M198&lt;&gt;"да",C198="",N198="",Q198="",O198&lt;=N198),"",COUNTIFS($C$8:$C$207,C198,$M$8:$M$207,"да",$N$8:$N$207,"&lt;"&amp;Q198,$Q$8:$Q$207,"&gt;"&amp;N198)-1)</f>
      </c>
      <c r="S198" s="15">
        <f>IF(OR(R198="",R198=0),"",MAXIFS($Q$8:$Q$207,$C$8:$C$207,C198,$M$8:$M$207,"да",$N$8:$N$207,"&lt;"&amp;N198,$Q$8:$Q$207,"&gt;"&amp;N198))</f>
      </c>
      <c r="T198" s="15">
        <f>IF(OR(R198="",R198=0),"",MINIFS($N$8:$N$207,$C$8:$C$207,C198,$M$8:$M$207,"да",$N$8:$N$207,"&gt;"&amp;N198,$N$8:$N$207,"&lt;"&amp;Q198))</f>
      </c>
      <c r="U198" s="15">
        <f>IF(OR(B198="",M198="нет"),"",IF(LEFT(L198,2)="ок","","да"))</f>
      </c>
    </row>
    <row r="199" spans="1:21" x14ac:dyDescent="0.25">
      <c r="A199" s="11"/>
      <c r="B199" s="12"/>
      <c r="C199" s="12"/>
      <c r="D199" s="12"/>
      <c r="E199" s="13"/>
      <c r="F199" s="13"/>
      <c r="G199" s="11"/>
      <c r="H199" s="12"/>
      <c r="I199" s="12"/>
      <c r="J199" s="12"/>
      <c r="K199" s="14">
        <f>IF(C199="","",IF(COUNTIF('Пример — столы'!$A5:$A54,C199)=0,"нет в справочнике",IF(COUNTIFS('Пример — столы'!$A5:$A54,C199,'Пример — столы'!$B5:$B54,"&gt;0")=0,"не указано",VLOOKUP(C199,'Пример — столы'!$A5:$B54,2,0))))</f>
      </c>
      <c r="L199" s="14">
        <f>IF(B199="","",IF(M199="нет","не занимает стол — статус «"&amp;I199&amp;"»",IF(OR(A199="",C199="",D199="",E199="",F199=""),"нужно уточнить: дата, стол, гости, начало и окончание",IF(OR(K199="нет в справочнике",K199="не указано"),"нужно уточнить вместимость стола "&amp;C199,IF(O199&lt;=N199,"окончание не позже начала — проверьте время или впишите дату окончания",IF(P199="","нужно уточнить резерв между посадками",IF(AND(D199&lt;=K199,R199=0),"ок: мест хватает, пересечений нет",TRIM(IF(D199&gt;K199,"гостей "&amp;D199&amp;" при "&amp;K199&amp;" местах — нужен другой стол. ","")&amp;IF(R199&gt;0,IF(AND(ISNUMBER(S199),S199&gt;N199),"пересечение "&amp;(MIN(S199,Q199)-N199)&amp;" мин: стол занят другой бронью до "&amp;INT(MOD(S199,1440)/60)&amp;":"&amp;TEXT(MOD(S199,60),"00")&amp;" (с резервом) — свободен не раньше этого времени",IF(AND(ISNUMBER(T199),T199&gt;0),"пересечение "&amp;(Q199-T199)&amp;" мин: следующая бронь с "&amp;INT(MOD(T199,1440)/60)&amp;":"&amp;TEXT(MOD(T199,60),"00")&amp;", а стол освободится (с резервом) в "&amp;INT(MOD(Q199,1440)/60)&amp;":"&amp;TEXT(MOD(Q199,60),"00"),"пересечение с другой бронью этого стола в то же время")),"")))))))))</f>
      </c>
      <c r="M199" s="15">
        <f>IF(B199="","",IF(OR(I199="отменена",I199="не пришли"),"нет","да"))</f>
      </c>
      <c r="N199" s="15">
        <f>IF(OR(A199="",E199=""),"",ROUND((A199+E199)*1440,0))</f>
      </c>
      <c r="O199" s="15">
        <f>IF(OR(A199="",F199=""),"",ROUND((IF(G199="",A199,G199)+F199)*1440,0))</f>
      </c>
      <c r="P199" s="15">
        <f>IF(H199&lt;&gt;"",H199,IF($D$3&lt;&gt;"",$D$3,""))</f>
      </c>
      <c r="Q199" s="15">
        <f>IF(OR(O199="",P199=""),"",O199+P199)</f>
      </c>
      <c r="R199" s="15">
        <f>IF(OR(M199&lt;&gt;"да",C199="",N199="",Q199="",O199&lt;=N199),"",COUNTIFS($C$8:$C$207,C199,$M$8:$M$207,"да",$N$8:$N$207,"&lt;"&amp;Q199,$Q$8:$Q$207,"&gt;"&amp;N199)-1)</f>
      </c>
      <c r="S199" s="15">
        <f>IF(OR(R199="",R199=0),"",MAXIFS($Q$8:$Q$207,$C$8:$C$207,C199,$M$8:$M$207,"да",$N$8:$N$207,"&lt;"&amp;N199,$Q$8:$Q$207,"&gt;"&amp;N199))</f>
      </c>
      <c r="T199" s="15">
        <f>IF(OR(R199="",R199=0),"",MINIFS($N$8:$N$207,$C$8:$C$207,C199,$M$8:$M$207,"да",$N$8:$N$207,"&gt;"&amp;N199,$N$8:$N$207,"&lt;"&amp;Q199))</f>
      </c>
      <c r="U199" s="15">
        <f>IF(OR(B199="",M199="нет"),"",IF(LEFT(L199,2)="ок","","да"))</f>
      </c>
    </row>
    <row r="200" spans="1:21" x14ac:dyDescent="0.25">
      <c r="A200" s="11"/>
      <c r="B200" s="12"/>
      <c r="C200" s="12"/>
      <c r="D200" s="12"/>
      <c r="E200" s="13"/>
      <c r="F200" s="13"/>
      <c r="G200" s="11"/>
      <c r="H200" s="12"/>
      <c r="I200" s="12"/>
      <c r="J200" s="12"/>
      <c r="K200" s="14">
        <f>IF(C200="","",IF(COUNTIF('Пример — столы'!$A5:$A54,C200)=0,"нет в справочнике",IF(COUNTIFS('Пример — столы'!$A5:$A54,C200,'Пример — столы'!$B5:$B54,"&gt;0")=0,"не указано",VLOOKUP(C200,'Пример — столы'!$A5:$B54,2,0))))</f>
      </c>
      <c r="L200" s="14">
        <f>IF(B200="","",IF(M200="нет","не занимает стол — статус «"&amp;I200&amp;"»",IF(OR(A200="",C200="",D200="",E200="",F200=""),"нужно уточнить: дата, стол, гости, начало и окончание",IF(OR(K200="нет в справочнике",K200="не указано"),"нужно уточнить вместимость стола "&amp;C200,IF(O200&lt;=N200,"окончание не позже начала — проверьте время или впишите дату окончания",IF(P200="","нужно уточнить резерв между посадками",IF(AND(D200&lt;=K200,R200=0),"ок: мест хватает, пересечений нет",TRIM(IF(D200&gt;K200,"гостей "&amp;D200&amp;" при "&amp;K200&amp;" местах — нужен другой стол. ","")&amp;IF(R200&gt;0,IF(AND(ISNUMBER(S200),S200&gt;N200),"пересечение "&amp;(MIN(S200,Q200)-N200)&amp;" мин: стол занят другой бронью до "&amp;INT(MOD(S200,1440)/60)&amp;":"&amp;TEXT(MOD(S200,60),"00")&amp;" (с резервом) — свободен не раньше этого времени",IF(AND(ISNUMBER(T200),T200&gt;0),"пересечение "&amp;(Q200-T200)&amp;" мин: следующая бронь с "&amp;INT(MOD(T200,1440)/60)&amp;":"&amp;TEXT(MOD(T200,60),"00")&amp;", а стол освободится (с резервом) в "&amp;INT(MOD(Q200,1440)/60)&amp;":"&amp;TEXT(MOD(Q200,60),"00"),"пересечение с другой бронью этого стола в то же время")),"")))))))))</f>
      </c>
      <c r="M200" s="15">
        <f>IF(B200="","",IF(OR(I200="отменена",I200="не пришли"),"нет","да"))</f>
      </c>
      <c r="N200" s="15">
        <f>IF(OR(A200="",E200=""),"",ROUND((A200+E200)*1440,0))</f>
      </c>
      <c r="O200" s="15">
        <f>IF(OR(A200="",F200=""),"",ROUND((IF(G200="",A200,G200)+F200)*1440,0))</f>
      </c>
      <c r="P200" s="15">
        <f>IF(H200&lt;&gt;"",H200,IF($D$3&lt;&gt;"",$D$3,""))</f>
      </c>
      <c r="Q200" s="15">
        <f>IF(OR(O200="",P200=""),"",O200+P200)</f>
      </c>
      <c r="R200" s="15">
        <f>IF(OR(M200&lt;&gt;"да",C200="",N200="",Q200="",O200&lt;=N200),"",COUNTIFS($C$8:$C$207,C200,$M$8:$M$207,"да",$N$8:$N$207,"&lt;"&amp;Q200,$Q$8:$Q$207,"&gt;"&amp;N200)-1)</f>
      </c>
      <c r="S200" s="15">
        <f>IF(OR(R200="",R200=0),"",MAXIFS($Q$8:$Q$207,$C$8:$C$207,C200,$M$8:$M$207,"да",$N$8:$N$207,"&lt;"&amp;N200,$Q$8:$Q$207,"&gt;"&amp;N200))</f>
      </c>
      <c r="T200" s="15">
        <f>IF(OR(R200="",R200=0),"",MINIFS($N$8:$N$207,$C$8:$C$207,C200,$M$8:$M$207,"да",$N$8:$N$207,"&gt;"&amp;N200,$N$8:$N$207,"&lt;"&amp;Q200))</f>
      </c>
      <c r="U200" s="15">
        <f>IF(OR(B200="",M200="нет"),"",IF(LEFT(L200,2)="ок","","да"))</f>
      </c>
    </row>
    <row r="201" spans="1:21" x14ac:dyDescent="0.25">
      <c r="A201" s="11"/>
      <c r="B201" s="12"/>
      <c r="C201" s="12"/>
      <c r="D201" s="12"/>
      <c r="E201" s="13"/>
      <c r="F201" s="13"/>
      <c r="G201" s="11"/>
      <c r="H201" s="12"/>
      <c r="I201" s="12"/>
      <c r="J201" s="12"/>
      <c r="K201" s="14">
        <f>IF(C201="","",IF(COUNTIF('Пример — столы'!$A5:$A54,C201)=0,"нет в справочнике",IF(COUNTIFS('Пример — столы'!$A5:$A54,C201,'Пример — столы'!$B5:$B54,"&gt;0")=0,"не указано",VLOOKUP(C201,'Пример — столы'!$A5:$B54,2,0))))</f>
      </c>
      <c r="L201" s="14">
        <f>IF(B201="","",IF(M201="нет","не занимает стол — статус «"&amp;I201&amp;"»",IF(OR(A201="",C201="",D201="",E201="",F201=""),"нужно уточнить: дата, стол, гости, начало и окончание",IF(OR(K201="нет в справочнике",K201="не указано"),"нужно уточнить вместимость стола "&amp;C201,IF(O201&lt;=N201,"окончание не позже начала — проверьте время или впишите дату окончания",IF(P201="","нужно уточнить резерв между посадками",IF(AND(D201&lt;=K201,R201=0),"ок: мест хватает, пересечений нет",TRIM(IF(D201&gt;K201,"гостей "&amp;D201&amp;" при "&amp;K201&amp;" местах — нужен другой стол. ","")&amp;IF(R201&gt;0,IF(AND(ISNUMBER(S201),S201&gt;N201),"пересечение "&amp;(MIN(S201,Q201)-N201)&amp;" мин: стол занят другой бронью до "&amp;INT(MOD(S201,1440)/60)&amp;":"&amp;TEXT(MOD(S201,60),"00")&amp;" (с резервом) — свободен не раньше этого времени",IF(AND(ISNUMBER(T201),T201&gt;0),"пересечение "&amp;(Q201-T201)&amp;" мин: следующая бронь с "&amp;INT(MOD(T201,1440)/60)&amp;":"&amp;TEXT(MOD(T201,60),"00")&amp;", а стол освободится (с резервом) в "&amp;INT(MOD(Q201,1440)/60)&amp;":"&amp;TEXT(MOD(Q201,60),"00"),"пересечение с другой бронью этого стола в то же время")),"")))))))))</f>
      </c>
      <c r="M201" s="15">
        <f>IF(B201="","",IF(OR(I201="отменена",I201="не пришли"),"нет","да"))</f>
      </c>
      <c r="N201" s="15">
        <f>IF(OR(A201="",E201=""),"",ROUND((A201+E201)*1440,0))</f>
      </c>
      <c r="O201" s="15">
        <f>IF(OR(A201="",F201=""),"",ROUND((IF(G201="",A201,G201)+F201)*1440,0))</f>
      </c>
      <c r="P201" s="15">
        <f>IF(H201&lt;&gt;"",H201,IF($D$3&lt;&gt;"",$D$3,""))</f>
      </c>
      <c r="Q201" s="15">
        <f>IF(OR(O201="",P201=""),"",O201+P201)</f>
      </c>
      <c r="R201" s="15">
        <f>IF(OR(M201&lt;&gt;"да",C201="",N201="",Q201="",O201&lt;=N201),"",COUNTIFS($C$8:$C$207,C201,$M$8:$M$207,"да",$N$8:$N$207,"&lt;"&amp;Q201,$Q$8:$Q$207,"&gt;"&amp;N201)-1)</f>
      </c>
      <c r="S201" s="15">
        <f>IF(OR(R201="",R201=0),"",MAXIFS($Q$8:$Q$207,$C$8:$C$207,C201,$M$8:$M$207,"да",$N$8:$N$207,"&lt;"&amp;N201,$Q$8:$Q$207,"&gt;"&amp;N201))</f>
      </c>
      <c r="T201" s="15">
        <f>IF(OR(R201="",R201=0),"",MINIFS($N$8:$N$207,$C$8:$C$207,C201,$M$8:$M$207,"да",$N$8:$N$207,"&gt;"&amp;N201,$N$8:$N$207,"&lt;"&amp;Q201))</f>
      </c>
      <c r="U201" s="15">
        <f>IF(OR(B201="",M201="нет"),"",IF(LEFT(L201,2)="ок","","да"))</f>
      </c>
    </row>
    <row r="202" spans="1:21" x14ac:dyDescent="0.25">
      <c r="A202" s="11"/>
      <c r="B202" s="12"/>
      <c r="C202" s="12"/>
      <c r="D202" s="12"/>
      <c r="E202" s="13"/>
      <c r="F202" s="13"/>
      <c r="G202" s="11"/>
      <c r="H202" s="12"/>
      <c r="I202" s="12"/>
      <c r="J202" s="12"/>
      <c r="K202" s="14">
        <f>IF(C202="","",IF(COUNTIF('Пример — столы'!$A5:$A54,C202)=0,"нет в справочнике",IF(COUNTIFS('Пример — столы'!$A5:$A54,C202,'Пример — столы'!$B5:$B54,"&gt;0")=0,"не указано",VLOOKUP(C202,'Пример — столы'!$A5:$B54,2,0))))</f>
      </c>
      <c r="L202" s="14">
        <f>IF(B202="","",IF(M202="нет","не занимает стол — статус «"&amp;I202&amp;"»",IF(OR(A202="",C202="",D202="",E202="",F202=""),"нужно уточнить: дата, стол, гости, начало и окончание",IF(OR(K202="нет в справочнике",K202="не указано"),"нужно уточнить вместимость стола "&amp;C202,IF(O202&lt;=N202,"окончание не позже начала — проверьте время или впишите дату окончания",IF(P202="","нужно уточнить резерв между посадками",IF(AND(D202&lt;=K202,R202=0),"ок: мест хватает, пересечений нет",TRIM(IF(D202&gt;K202,"гостей "&amp;D202&amp;" при "&amp;K202&amp;" местах — нужен другой стол. ","")&amp;IF(R202&gt;0,IF(AND(ISNUMBER(S202),S202&gt;N202),"пересечение "&amp;(MIN(S202,Q202)-N202)&amp;" мин: стол занят другой бронью до "&amp;INT(MOD(S202,1440)/60)&amp;":"&amp;TEXT(MOD(S202,60),"00")&amp;" (с резервом) — свободен не раньше этого времени",IF(AND(ISNUMBER(T202),T202&gt;0),"пересечение "&amp;(Q202-T202)&amp;" мин: следующая бронь с "&amp;INT(MOD(T202,1440)/60)&amp;":"&amp;TEXT(MOD(T202,60),"00")&amp;", а стол освободится (с резервом) в "&amp;INT(MOD(Q202,1440)/60)&amp;":"&amp;TEXT(MOD(Q202,60),"00"),"пересечение с другой бронью этого стола в то же время")),"")))))))))</f>
      </c>
      <c r="M202" s="15">
        <f>IF(B202="","",IF(OR(I202="отменена",I202="не пришли"),"нет","да"))</f>
      </c>
      <c r="N202" s="15">
        <f>IF(OR(A202="",E202=""),"",ROUND((A202+E202)*1440,0))</f>
      </c>
      <c r="O202" s="15">
        <f>IF(OR(A202="",F202=""),"",ROUND((IF(G202="",A202,G202)+F202)*1440,0))</f>
      </c>
      <c r="P202" s="15">
        <f>IF(H202&lt;&gt;"",H202,IF($D$3&lt;&gt;"",$D$3,""))</f>
      </c>
      <c r="Q202" s="15">
        <f>IF(OR(O202="",P202=""),"",O202+P202)</f>
      </c>
      <c r="R202" s="15">
        <f>IF(OR(M202&lt;&gt;"да",C202="",N202="",Q202="",O202&lt;=N202),"",COUNTIFS($C$8:$C$207,C202,$M$8:$M$207,"да",$N$8:$N$207,"&lt;"&amp;Q202,$Q$8:$Q$207,"&gt;"&amp;N202)-1)</f>
      </c>
      <c r="S202" s="15">
        <f>IF(OR(R202="",R202=0),"",MAXIFS($Q$8:$Q$207,$C$8:$C$207,C202,$M$8:$M$207,"да",$N$8:$N$207,"&lt;"&amp;N202,$Q$8:$Q$207,"&gt;"&amp;N202))</f>
      </c>
      <c r="T202" s="15">
        <f>IF(OR(R202="",R202=0),"",MINIFS($N$8:$N$207,$C$8:$C$207,C202,$M$8:$M$207,"да",$N$8:$N$207,"&gt;"&amp;N202,$N$8:$N$207,"&lt;"&amp;Q202))</f>
      </c>
      <c r="U202" s="15">
        <f>IF(OR(B202="",M202="нет"),"",IF(LEFT(L202,2)="ок","","да"))</f>
      </c>
    </row>
    <row r="203" spans="1:21" x14ac:dyDescent="0.25">
      <c r="A203" s="11"/>
      <c r="B203" s="12"/>
      <c r="C203" s="12"/>
      <c r="D203" s="12"/>
      <c r="E203" s="13"/>
      <c r="F203" s="13"/>
      <c r="G203" s="11"/>
      <c r="H203" s="12"/>
      <c r="I203" s="12"/>
      <c r="J203" s="12"/>
      <c r="K203" s="14">
        <f>IF(C203="","",IF(COUNTIF('Пример — столы'!$A5:$A54,C203)=0,"нет в справочнике",IF(COUNTIFS('Пример — столы'!$A5:$A54,C203,'Пример — столы'!$B5:$B54,"&gt;0")=0,"не указано",VLOOKUP(C203,'Пример — столы'!$A5:$B54,2,0))))</f>
      </c>
      <c r="L203" s="14">
        <f>IF(B203="","",IF(M203="нет","не занимает стол — статус «"&amp;I203&amp;"»",IF(OR(A203="",C203="",D203="",E203="",F203=""),"нужно уточнить: дата, стол, гости, начало и окончание",IF(OR(K203="нет в справочнике",K203="не указано"),"нужно уточнить вместимость стола "&amp;C203,IF(O203&lt;=N203,"окончание не позже начала — проверьте время или впишите дату окончания",IF(P203="","нужно уточнить резерв между посадками",IF(AND(D203&lt;=K203,R203=0),"ок: мест хватает, пересечений нет",TRIM(IF(D203&gt;K203,"гостей "&amp;D203&amp;" при "&amp;K203&amp;" местах — нужен другой стол. ","")&amp;IF(R203&gt;0,IF(AND(ISNUMBER(S203),S203&gt;N203),"пересечение "&amp;(MIN(S203,Q203)-N203)&amp;" мин: стол занят другой бронью до "&amp;INT(MOD(S203,1440)/60)&amp;":"&amp;TEXT(MOD(S203,60),"00")&amp;" (с резервом) — свободен не раньше этого времени",IF(AND(ISNUMBER(T203),T203&gt;0),"пересечение "&amp;(Q203-T203)&amp;" мин: следующая бронь с "&amp;INT(MOD(T203,1440)/60)&amp;":"&amp;TEXT(MOD(T203,60),"00")&amp;", а стол освободится (с резервом) в "&amp;INT(MOD(Q203,1440)/60)&amp;":"&amp;TEXT(MOD(Q203,60),"00"),"пересечение с другой бронью этого стола в то же время")),"")))))))))</f>
      </c>
      <c r="M203" s="15">
        <f>IF(B203="","",IF(OR(I203="отменена",I203="не пришли"),"нет","да"))</f>
      </c>
      <c r="N203" s="15">
        <f>IF(OR(A203="",E203=""),"",ROUND((A203+E203)*1440,0))</f>
      </c>
      <c r="O203" s="15">
        <f>IF(OR(A203="",F203=""),"",ROUND((IF(G203="",A203,G203)+F203)*1440,0))</f>
      </c>
      <c r="P203" s="15">
        <f>IF(H203&lt;&gt;"",H203,IF($D$3&lt;&gt;"",$D$3,""))</f>
      </c>
      <c r="Q203" s="15">
        <f>IF(OR(O203="",P203=""),"",O203+P203)</f>
      </c>
      <c r="R203" s="15">
        <f>IF(OR(M203&lt;&gt;"да",C203="",N203="",Q203="",O203&lt;=N203),"",COUNTIFS($C$8:$C$207,C203,$M$8:$M$207,"да",$N$8:$N$207,"&lt;"&amp;Q203,$Q$8:$Q$207,"&gt;"&amp;N203)-1)</f>
      </c>
      <c r="S203" s="15">
        <f>IF(OR(R203="",R203=0),"",MAXIFS($Q$8:$Q$207,$C$8:$C$207,C203,$M$8:$M$207,"да",$N$8:$N$207,"&lt;"&amp;N203,$Q$8:$Q$207,"&gt;"&amp;N203))</f>
      </c>
      <c r="T203" s="15">
        <f>IF(OR(R203="",R203=0),"",MINIFS($N$8:$N$207,$C$8:$C$207,C203,$M$8:$M$207,"да",$N$8:$N$207,"&gt;"&amp;N203,$N$8:$N$207,"&lt;"&amp;Q203))</f>
      </c>
      <c r="U203" s="15">
        <f>IF(OR(B203="",M203="нет"),"",IF(LEFT(L203,2)="ок","","да"))</f>
      </c>
    </row>
    <row r="204" spans="1:21" x14ac:dyDescent="0.25">
      <c r="A204" s="11"/>
      <c r="B204" s="12"/>
      <c r="C204" s="12"/>
      <c r="D204" s="12"/>
      <c r="E204" s="13"/>
      <c r="F204" s="13"/>
      <c r="G204" s="11"/>
      <c r="H204" s="12"/>
      <c r="I204" s="12"/>
      <c r="J204" s="12"/>
      <c r="K204" s="14">
        <f>IF(C204="","",IF(COUNTIF('Пример — столы'!$A5:$A54,C204)=0,"нет в справочнике",IF(COUNTIFS('Пример — столы'!$A5:$A54,C204,'Пример — столы'!$B5:$B54,"&gt;0")=0,"не указано",VLOOKUP(C204,'Пример — столы'!$A5:$B54,2,0))))</f>
      </c>
      <c r="L204" s="14">
        <f>IF(B204="","",IF(M204="нет","не занимает стол — статус «"&amp;I204&amp;"»",IF(OR(A204="",C204="",D204="",E204="",F204=""),"нужно уточнить: дата, стол, гости, начало и окончание",IF(OR(K204="нет в справочнике",K204="не указано"),"нужно уточнить вместимость стола "&amp;C204,IF(O204&lt;=N204,"окончание не позже начала — проверьте время или впишите дату окончания",IF(P204="","нужно уточнить резерв между посадками",IF(AND(D204&lt;=K204,R204=0),"ок: мест хватает, пересечений нет",TRIM(IF(D204&gt;K204,"гостей "&amp;D204&amp;" при "&amp;K204&amp;" местах — нужен другой стол. ","")&amp;IF(R204&gt;0,IF(AND(ISNUMBER(S204),S204&gt;N204),"пересечение "&amp;(MIN(S204,Q204)-N204)&amp;" мин: стол занят другой бронью до "&amp;INT(MOD(S204,1440)/60)&amp;":"&amp;TEXT(MOD(S204,60),"00")&amp;" (с резервом) — свободен не раньше этого времени",IF(AND(ISNUMBER(T204),T204&gt;0),"пересечение "&amp;(Q204-T204)&amp;" мин: следующая бронь с "&amp;INT(MOD(T204,1440)/60)&amp;":"&amp;TEXT(MOD(T204,60),"00")&amp;", а стол освободится (с резервом) в "&amp;INT(MOD(Q204,1440)/60)&amp;":"&amp;TEXT(MOD(Q204,60),"00"),"пересечение с другой бронью этого стола в то же время")),"")))))))))</f>
      </c>
      <c r="M204" s="15">
        <f>IF(B204="","",IF(OR(I204="отменена",I204="не пришли"),"нет","да"))</f>
      </c>
      <c r="N204" s="15">
        <f>IF(OR(A204="",E204=""),"",ROUND((A204+E204)*1440,0))</f>
      </c>
      <c r="O204" s="15">
        <f>IF(OR(A204="",F204=""),"",ROUND((IF(G204="",A204,G204)+F204)*1440,0))</f>
      </c>
      <c r="P204" s="15">
        <f>IF(H204&lt;&gt;"",H204,IF($D$3&lt;&gt;"",$D$3,""))</f>
      </c>
      <c r="Q204" s="15">
        <f>IF(OR(O204="",P204=""),"",O204+P204)</f>
      </c>
      <c r="R204" s="15">
        <f>IF(OR(M204&lt;&gt;"да",C204="",N204="",Q204="",O204&lt;=N204),"",COUNTIFS($C$8:$C$207,C204,$M$8:$M$207,"да",$N$8:$N$207,"&lt;"&amp;Q204,$Q$8:$Q$207,"&gt;"&amp;N204)-1)</f>
      </c>
      <c r="S204" s="15">
        <f>IF(OR(R204="",R204=0),"",MAXIFS($Q$8:$Q$207,$C$8:$C$207,C204,$M$8:$M$207,"да",$N$8:$N$207,"&lt;"&amp;N204,$Q$8:$Q$207,"&gt;"&amp;N204))</f>
      </c>
      <c r="T204" s="15">
        <f>IF(OR(R204="",R204=0),"",MINIFS($N$8:$N$207,$C$8:$C$207,C204,$M$8:$M$207,"да",$N$8:$N$207,"&gt;"&amp;N204,$N$8:$N$207,"&lt;"&amp;Q204))</f>
      </c>
      <c r="U204" s="15">
        <f>IF(OR(B204="",M204="нет"),"",IF(LEFT(L204,2)="ок","","да"))</f>
      </c>
    </row>
    <row r="205" spans="1:21" x14ac:dyDescent="0.25">
      <c r="A205" s="11"/>
      <c r="B205" s="12"/>
      <c r="C205" s="12"/>
      <c r="D205" s="12"/>
      <c r="E205" s="13"/>
      <c r="F205" s="13"/>
      <c r="G205" s="11"/>
      <c r="H205" s="12"/>
      <c r="I205" s="12"/>
      <c r="J205" s="12"/>
      <c r="K205" s="14">
        <f>IF(C205="","",IF(COUNTIF('Пример — столы'!$A5:$A54,C205)=0,"нет в справочнике",IF(COUNTIFS('Пример — столы'!$A5:$A54,C205,'Пример — столы'!$B5:$B54,"&gt;0")=0,"не указано",VLOOKUP(C205,'Пример — столы'!$A5:$B54,2,0))))</f>
      </c>
      <c r="L205" s="14">
        <f>IF(B205="","",IF(M205="нет","не занимает стол — статус «"&amp;I205&amp;"»",IF(OR(A205="",C205="",D205="",E205="",F205=""),"нужно уточнить: дата, стол, гости, начало и окончание",IF(OR(K205="нет в справочнике",K205="не указано"),"нужно уточнить вместимость стола "&amp;C205,IF(O205&lt;=N205,"окончание не позже начала — проверьте время или впишите дату окончания",IF(P205="","нужно уточнить резерв между посадками",IF(AND(D205&lt;=K205,R205=0),"ок: мест хватает, пересечений нет",TRIM(IF(D205&gt;K205,"гостей "&amp;D205&amp;" при "&amp;K205&amp;" местах — нужен другой стол. ","")&amp;IF(R205&gt;0,IF(AND(ISNUMBER(S205),S205&gt;N205),"пересечение "&amp;(MIN(S205,Q205)-N205)&amp;" мин: стол занят другой бронью до "&amp;INT(MOD(S205,1440)/60)&amp;":"&amp;TEXT(MOD(S205,60),"00")&amp;" (с резервом) — свободен не раньше этого времени",IF(AND(ISNUMBER(T205),T205&gt;0),"пересечение "&amp;(Q205-T205)&amp;" мин: следующая бронь с "&amp;INT(MOD(T205,1440)/60)&amp;":"&amp;TEXT(MOD(T205,60),"00")&amp;", а стол освободится (с резервом) в "&amp;INT(MOD(Q205,1440)/60)&amp;":"&amp;TEXT(MOD(Q205,60),"00"),"пересечение с другой бронью этого стола в то же время")),"")))))))))</f>
      </c>
      <c r="M205" s="15">
        <f>IF(B205="","",IF(OR(I205="отменена",I205="не пришли"),"нет","да"))</f>
      </c>
      <c r="N205" s="15">
        <f>IF(OR(A205="",E205=""),"",ROUND((A205+E205)*1440,0))</f>
      </c>
      <c r="O205" s="15">
        <f>IF(OR(A205="",F205=""),"",ROUND((IF(G205="",A205,G205)+F205)*1440,0))</f>
      </c>
      <c r="P205" s="15">
        <f>IF(H205&lt;&gt;"",H205,IF($D$3&lt;&gt;"",$D$3,""))</f>
      </c>
      <c r="Q205" s="15">
        <f>IF(OR(O205="",P205=""),"",O205+P205)</f>
      </c>
      <c r="R205" s="15">
        <f>IF(OR(M205&lt;&gt;"да",C205="",N205="",Q205="",O205&lt;=N205),"",COUNTIFS($C$8:$C$207,C205,$M$8:$M$207,"да",$N$8:$N$207,"&lt;"&amp;Q205,$Q$8:$Q$207,"&gt;"&amp;N205)-1)</f>
      </c>
      <c r="S205" s="15">
        <f>IF(OR(R205="",R205=0),"",MAXIFS($Q$8:$Q$207,$C$8:$C$207,C205,$M$8:$M$207,"да",$N$8:$N$207,"&lt;"&amp;N205,$Q$8:$Q$207,"&gt;"&amp;N205))</f>
      </c>
      <c r="T205" s="15">
        <f>IF(OR(R205="",R205=0),"",MINIFS($N$8:$N$207,$C$8:$C$207,C205,$M$8:$M$207,"да",$N$8:$N$207,"&gt;"&amp;N205,$N$8:$N$207,"&lt;"&amp;Q205))</f>
      </c>
      <c r="U205" s="15">
        <f>IF(OR(B205="",M205="нет"),"",IF(LEFT(L205,2)="ок","","да"))</f>
      </c>
    </row>
    <row r="206" spans="1:21" x14ac:dyDescent="0.25">
      <c r="A206" s="11"/>
      <c r="B206" s="12"/>
      <c r="C206" s="12"/>
      <c r="D206" s="12"/>
      <c r="E206" s="13"/>
      <c r="F206" s="13"/>
      <c r="G206" s="11"/>
      <c r="H206" s="12"/>
      <c r="I206" s="12"/>
      <c r="J206" s="12"/>
      <c r="K206" s="14">
        <f>IF(C206="","",IF(COUNTIF('Пример — столы'!$A5:$A54,C206)=0,"нет в справочнике",IF(COUNTIFS('Пример — столы'!$A5:$A54,C206,'Пример — столы'!$B5:$B54,"&gt;0")=0,"не указано",VLOOKUP(C206,'Пример — столы'!$A5:$B54,2,0))))</f>
      </c>
      <c r="L206" s="14">
        <f>IF(B206="","",IF(M206="нет","не занимает стол — статус «"&amp;I206&amp;"»",IF(OR(A206="",C206="",D206="",E206="",F206=""),"нужно уточнить: дата, стол, гости, начало и окончание",IF(OR(K206="нет в справочнике",K206="не указано"),"нужно уточнить вместимость стола "&amp;C206,IF(O206&lt;=N206,"окончание не позже начала — проверьте время или впишите дату окончания",IF(P206="","нужно уточнить резерв между посадками",IF(AND(D206&lt;=K206,R206=0),"ок: мест хватает, пересечений нет",TRIM(IF(D206&gt;K206,"гостей "&amp;D206&amp;" при "&amp;K206&amp;" местах — нужен другой стол. ","")&amp;IF(R206&gt;0,IF(AND(ISNUMBER(S206),S206&gt;N206),"пересечение "&amp;(MIN(S206,Q206)-N206)&amp;" мин: стол занят другой бронью до "&amp;INT(MOD(S206,1440)/60)&amp;":"&amp;TEXT(MOD(S206,60),"00")&amp;" (с резервом) — свободен не раньше этого времени",IF(AND(ISNUMBER(T206),T206&gt;0),"пересечение "&amp;(Q206-T206)&amp;" мин: следующая бронь с "&amp;INT(MOD(T206,1440)/60)&amp;":"&amp;TEXT(MOD(T206,60),"00")&amp;", а стол освободится (с резервом) в "&amp;INT(MOD(Q206,1440)/60)&amp;":"&amp;TEXT(MOD(Q206,60),"00"),"пересечение с другой бронью этого стола в то же время")),"")))))))))</f>
      </c>
      <c r="M206" s="15">
        <f>IF(B206="","",IF(OR(I206="отменена",I206="не пришли"),"нет","да"))</f>
      </c>
      <c r="N206" s="15">
        <f>IF(OR(A206="",E206=""),"",ROUND((A206+E206)*1440,0))</f>
      </c>
      <c r="O206" s="15">
        <f>IF(OR(A206="",F206=""),"",ROUND((IF(G206="",A206,G206)+F206)*1440,0))</f>
      </c>
      <c r="P206" s="15">
        <f>IF(H206&lt;&gt;"",H206,IF($D$3&lt;&gt;"",$D$3,""))</f>
      </c>
      <c r="Q206" s="15">
        <f>IF(OR(O206="",P206=""),"",O206+P206)</f>
      </c>
      <c r="R206" s="15">
        <f>IF(OR(M206&lt;&gt;"да",C206="",N206="",Q206="",O206&lt;=N206),"",COUNTIFS($C$8:$C$207,C206,$M$8:$M$207,"да",$N$8:$N$207,"&lt;"&amp;Q206,$Q$8:$Q$207,"&gt;"&amp;N206)-1)</f>
      </c>
      <c r="S206" s="15">
        <f>IF(OR(R206="",R206=0),"",MAXIFS($Q$8:$Q$207,$C$8:$C$207,C206,$M$8:$M$207,"да",$N$8:$N$207,"&lt;"&amp;N206,$Q$8:$Q$207,"&gt;"&amp;N206))</f>
      </c>
      <c r="T206" s="15">
        <f>IF(OR(R206="",R206=0),"",MINIFS($N$8:$N$207,$C$8:$C$207,C206,$M$8:$M$207,"да",$N$8:$N$207,"&gt;"&amp;N206,$N$8:$N$207,"&lt;"&amp;Q206))</f>
      </c>
      <c r="U206" s="15">
        <f>IF(OR(B206="",M206="нет"),"",IF(LEFT(L206,2)="ок","","да"))</f>
      </c>
    </row>
    <row r="207" spans="1:21" x14ac:dyDescent="0.25">
      <c r="A207" s="11"/>
      <c r="B207" s="12"/>
      <c r="C207" s="12"/>
      <c r="D207" s="12"/>
      <c r="E207" s="13"/>
      <c r="F207" s="13"/>
      <c r="G207" s="11"/>
      <c r="H207" s="12"/>
      <c r="I207" s="12"/>
      <c r="J207" s="12"/>
      <c r="K207" s="14">
        <f>IF(C207="","",IF(COUNTIF('Пример — столы'!$A5:$A54,C207)=0,"нет в справочнике",IF(COUNTIFS('Пример — столы'!$A5:$A54,C207,'Пример — столы'!$B5:$B54,"&gt;0")=0,"не указано",VLOOKUP(C207,'Пример — столы'!$A5:$B54,2,0))))</f>
      </c>
      <c r="L207" s="14">
        <f>IF(B207="","",IF(M207="нет","не занимает стол — статус «"&amp;I207&amp;"»",IF(OR(A207="",C207="",D207="",E207="",F207=""),"нужно уточнить: дата, стол, гости, начало и окончание",IF(OR(K207="нет в справочнике",K207="не указано"),"нужно уточнить вместимость стола "&amp;C207,IF(O207&lt;=N207,"окончание не позже начала — проверьте время или впишите дату окончания",IF(P207="","нужно уточнить резерв между посадками",IF(AND(D207&lt;=K207,R207=0),"ок: мест хватает, пересечений нет",TRIM(IF(D207&gt;K207,"гостей "&amp;D207&amp;" при "&amp;K207&amp;" местах — нужен другой стол. ","")&amp;IF(R207&gt;0,IF(AND(ISNUMBER(S207),S207&gt;N207),"пересечение "&amp;(MIN(S207,Q207)-N207)&amp;" мин: стол занят другой бронью до "&amp;INT(MOD(S207,1440)/60)&amp;":"&amp;TEXT(MOD(S207,60),"00")&amp;" (с резервом) — свободен не раньше этого времени",IF(AND(ISNUMBER(T207),T207&gt;0),"пересечение "&amp;(Q207-T207)&amp;" мин: следующая бронь с "&amp;INT(MOD(T207,1440)/60)&amp;":"&amp;TEXT(MOD(T207,60),"00")&amp;", а стол освободится (с резервом) в "&amp;INT(MOD(Q207,1440)/60)&amp;":"&amp;TEXT(MOD(Q207,60),"00"),"пересечение с другой бронью этого стола в то же время")),"")))))))))</f>
      </c>
      <c r="M207" s="15">
        <f>IF(B207="","",IF(OR(I207="отменена",I207="не пришли"),"нет","да"))</f>
      </c>
      <c r="N207" s="15">
        <f>IF(OR(A207="",E207=""),"",ROUND((A207+E207)*1440,0))</f>
      </c>
      <c r="O207" s="15">
        <f>IF(OR(A207="",F207=""),"",ROUND((IF(G207="",A207,G207)+F207)*1440,0))</f>
      </c>
      <c r="P207" s="15">
        <f>IF(H207&lt;&gt;"",H207,IF($D$3&lt;&gt;"",$D$3,""))</f>
      </c>
      <c r="Q207" s="15">
        <f>IF(OR(O207="",P207=""),"",O207+P207)</f>
      </c>
      <c r="R207" s="15">
        <f>IF(OR(M207&lt;&gt;"да",C207="",N207="",Q207="",O207&lt;=N207),"",COUNTIFS($C$8:$C$207,C207,$M$8:$M$207,"да",$N$8:$N$207,"&lt;"&amp;Q207,$Q$8:$Q$207,"&gt;"&amp;N207)-1)</f>
      </c>
      <c r="S207" s="15">
        <f>IF(OR(R207="",R207=0),"",MAXIFS($Q$8:$Q$207,$C$8:$C$207,C207,$M$8:$M$207,"да",$N$8:$N$207,"&lt;"&amp;N207,$Q$8:$Q$207,"&gt;"&amp;N207))</f>
      </c>
      <c r="T207" s="15">
        <f>IF(OR(R207="",R207=0),"",MINIFS($N$8:$N$207,$C$8:$C$207,C207,$M$8:$M$207,"да",$N$8:$N$207,"&gt;"&amp;N207,$N$8:$N$207,"&lt;"&amp;Q207))</f>
      </c>
      <c r="U207" s="15">
        <f>IF(OR(B207="",M207="нет"),"",IF(LEFT(L207,2)="ок","","да"))</f>
      </c>
    </row>
  </sheetData>
  <autoFilter ref="A7:L207"/>
  <mergeCells count="5">
    <mergeCell ref="A3:C3"/>
    <mergeCell ref="E3:J3"/>
    <mergeCell ref="A4:C4"/>
    <mergeCell ref="E4:J5"/>
    <mergeCell ref="A5:C5"/>
  </mergeCells>
  <conditionalFormatting sqref="A8:L207">
    <cfRule type="expression" dxfId="2" priority="1">
      <formula>$U8="да"</formula>
    </cfRule>
    <cfRule type="expression" dxfId="3" priority="2">
      <formula>$M8="нет"</formula>
    </cfRule>
  </conditionalFormatting>
  <dataValidations count="2">
    <dataValidation type="list" allowBlank="1" sqref="I10:I207">
      <formula1>"ожидается,подтверждена,гости за столом,отменена,не пришли"</formula1>
    </dataValidation>
    <dataValidation type="list" allowBlank="1" sqref="I8:I207">
      <formula1>"ожидается,подтверждена,гости за столом,отменена,не пришли"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Как заполнять</vt:lpstr>
      <vt:lpstr>Столы</vt:lpstr>
      <vt:lpstr>Брони</vt:lpstr>
      <vt:lpstr>Пример — столы</vt:lpstr>
      <vt:lpstr>Пример — брони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kurer-msk.ru</dc:creator>
  <dc:title>Брони и рассадка: рабочая таблица хостес</dc:title>
  <dc:subject/>
  <dc:description/>
  <cp:keywords/>
  <cp:category/>
  <cp:lastModifiedBy>Unknown</cp:lastModifiedBy>
  <dcterms:created xsi:type="dcterms:W3CDTF">2026-10-18T01:16:55Z</dcterms:created>
  <dcterms:modified xsi:type="dcterms:W3CDTF">2026-10-18T01:16:55Z</dcterms:modified>
</cp:coreProperties>
</file>